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1 - Vedlejší a ostatní ..." sheetId="2" r:id="rId2"/>
    <sheet name="C 101 - Parkoviště" sheetId="3" r:id="rId3"/>
    <sheet name="C 301 - Odvodnění parkoviště" sheetId="4" r:id="rId4"/>
    <sheet name="C 401 - Veřejné osvětlení" sheetId="5" r:id="rId5"/>
    <sheet name="Pokyny pro vyplnění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'001 - Vedlejší a ostatní ...'!$C$90:$K$129</definedName>
    <definedName name="_xlnm.Print_Area" localSheetId="1">'001 - Vedlejší a ostatní ...'!$C$4:$J$41,'001 - Vedlejší a ostatní ...'!$C$47:$J$70,'001 - Vedlejší a ostatní ...'!$C$76:$K$129</definedName>
    <definedName name="_xlnm.Print_Titles" localSheetId="1">'001 - Vedlejší a ostatní ...'!$90:$90</definedName>
    <definedName name="_xlnm._FilterDatabase" localSheetId="2" hidden="1">'C 101 - Parkoviště'!$C$98:$K$490</definedName>
    <definedName name="_xlnm.Print_Area" localSheetId="2">'C 101 - Parkoviště'!$C$4:$J$41,'C 101 - Parkoviště'!$C$47:$J$78,'C 101 - Parkoviště'!$C$84:$K$490</definedName>
    <definedName name="_xlnm.Print_Titles" localSheetId="2">'C 101 - Parkoviště'!$98:$98</definedName>
    <definedName name="_xlnm._FilterDatabase" localSheetId="3" hidden="1">'C 301 - Odvodnění parkoviště'!$C$90:$K$268</definedName>
    <definedName name="_xlnm.Print_Area" localSheetId="3">'C 301 - Odvodnění parkoviště'!$C$4:$J$41,'C 301 - Odvodnění parkoviště'!$C$47:$J$70,'C 301 - Odvodnění parkoviště'!$C$76:$K$268</definedName>
    <definedName name="_xlnm.Print_Titles" localSheetId="3">'C 301 - Odvodnění parkoviště'!$90:$90</definedName>
    <definedName name="_xlnm._FilterDatabase" localSheetId="4" hidden="1">'C 401 - Veřejné osvětlení'!$C$86:$K$91</definedName>
    <definedName name="_xlnm.Print_Area" localSheetId="4">'C 401 - Veřejné osvětlení'!$C$4:$J$41,'C 401 - Veřejné osvětlení'!$C$47:$J$66,'C 401 - Veřejné osvětlení'!$C$72:$K$91</definedName>
    <definedName name="_xlnm.Print_Titles" localSheetId="4">'C 401 - Veřejné osvětlení'!$86:$86</definedName>
    <definedName name="_xlnm.Print_Area" localSheetId="5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5" r="J39"/>
  <c r="J38"/>
  <c i="1" r="AY59"/>
  <c i="5" r="J37"/>
  <c i="1" r="AX59"/>
  <c i="5" r="BI90"/>
  <c r="F39"/>
  <c i="1" r="BD59"/>
  <c i="5" r="BH90"/>
  <c r="F38"/>
  <c i="1" r="BC59"/>
  <c i="5" r="BG90"/>
  <c r="F37"/>
  <c i="1" r="BB59"/>
  <c i="5" r="BF90"/>
  <c r="J36"/>
  <c i="1" r="AW59"/>
  <c i="5" r="F36"/>
  <c i="1" r="BA59"/>
  <c i="5" r="T90"/>
  <c r="T89"/>
  <c r="T88"/>
  <c r="T87"/>
  <c r="R90"/>
  <c r="R89"/>
  <c r="R88"/>
  <c r="R87"/>
  <c r="P90"/>
  <c r="P89"/>
  <c r="P88"/>
  <c r="P87"/>
  <c i="1" r="AU59"/>
  <c i="5" r="BK90"/>
  <c r="BK89"/>
  <c r="J89"/>
  <c r="BK88"/>
  <c r="J88"/>
  <c r="BK87"/>
  <c r="J87"/>
  <c r="J63"/>
  <c r="J32"/>
  <c i="1" r="AG59"/>
  <c i="5" r="J90"/>
  <c r="BE90"/>
  <c r="J35"/>
  <c i="1" r="AV59"/>
  <c i="5" r="F35"/>
  <c i="1" r="AZ59"/>
  <c i="5" r="J65"/>
  <c r="J64"/>
  <c r="J84"/>
  <c r="J83"/>
  <c r="F83"/>
  <c r="F81"/>
  <c r="E79"/>
  <c r="J59"/>
  <c r="J58"/>
  <c r="F58"/>
  <c r="F56"/>
  <c r="E54"/>
  <c r="J41"/>
  <c r="J20"/>
  <c r="E20"/>
  <c r="F84"/>
  <c r="F59"/>
  <c r="J19"/>
  <c r="J14"/>
  <c r="J81"/>
  <c r="J56"/>
  <c r="E7"/>
  <c r="E75"/>
  <c r="E50"/>
  <c i="4" r="J39"/>
  <c r="J38"/>
  <c i="1" r="AY58"/>
  <c i="4" r="J37"/>
  <c i="1" r="AX58"/>
  <c i="4" r="BI266"/>
  <c r="BH266"/>
  <c r="BG266"/>
  <c r="BF266"/>
  <c r="T266"/>
  <c r="T265"/>
  <c r="R266"/>
  <c r="R265"/>
  <c r="P266"/>
  <c r="P265"/>
  <c r="BK266"/>
  <c r="BK265"/>
  <c r="J265"/>
  <c r="J266"/>
  <c r="BE266"/>
  <c r="J69"/>
  <c r="BI259"/>
  <c r="BH259"/>
  <c r="BG259"/>
  <c r="BF259"/>
  <c r="T259"/>
  <c r="R259"/>
  <c r="P259"/>
  <c r="BK259"/>
  <c r="J259"/>
  <c r="BE259"/>
  <c r="BI251"/>
  <c r="BH251"/>
  <c r="BG251"/>
  <c r="BF251"/>
  <c r="T251"/>
  <c r="R251"/>
  <c r="P251"/>
  <c r="BK251"/>
  <c r="J251"/>
  <c r="BE251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37"/>
  <c r="BH237"/>
  <c r="BG237"/>
  <c r="BF237"/>
  <c r="T237"/>
  <c r="R237"/>
  <c r="P237"/>
  <c r="BK237"/>
  <c r="J237"/>
  <c r="BE237"/>
  <c r="BI231"/>
  <c r="BH231"/>
  <c r="BG231"/>
  <c r="BF231"/>
  <c r="T231"/>
  <c r="R231"/>
  <c r="P231"/>
  <c r="BK231"/>
  <c r="J231"/>
  <c r="BE231"/>
  <c r="BI224"/>
  <c r="BH224"/>
  <c r="BG224"/>
  <c r="BF224"/>
  <c r="T224"/>
  <c r="R224"/>
  <c r="P224"/>
  <c r="BK224"/>
  <c r="J224"/>
  <c r="BE224"/>
  <c r="BI218"/>
  <c r="BH218"/>
  <c r="BG218"/>
  <c r="BF218"/>
  <c r="T218"/>
  <c r="R218"/>
  <c r="P218"/>
  <c r="BK218"/>
  <c r="J218"/>
  <c r="BE218"/>
  <c r="BI213"/>
  <c r="BH213"/>
  <c r="BG213"/>
  <c r="BF213"/>
  <c r="T213"/>
  <c r="R213"/>
  <c r="P213"/>
  <c r="BK213"/>
  <c r="J213"/>
  <c r="BE213"/>
  <c r="BI207"/>
  <c r="BH207"/>
  <c r="BG207"/>
  <c r="BF207"/>
  <c r="T207"/>
  <c r="R207"/>
  <c r="P207"/>
  <c r="BK207"/>
  <c r="J207"/>
  <c r="BE207"/>
  <c r="BI201"/>
  <c r="BH201"/>
  <c r="BG201"/>
  <c r="BF201"/>
  <c r="T201"/>
  <c r="T200"/>
  <c r="R201"/>
  <c r="R200"/>
  <c r="P201"/>
  <c r="P200"/>
  <c r="BK201"/>
  <c r="BK200"/>
  <c r="J200"/>
  <c r="J201"/>
  <c r="BE201"/>
  <c r="J68"/>
  <c r="BI193"/>
  <c r="BH193"/>
  <c r="BG193"/>
  <c r="BF193"/>
  <c r="T193"/>
  <c r="T192"/>
  <c r="R193"/>
  <c r="R192"/>
  <c r="P193"/>
  <c r="P192"/>
  <c r="BK193"/>
  <c r="BK192"/>
  <c r="J192"/>
  <c r="J193"/>
  <c r="BE193"/>
  <c r="J67"/>
  <c r="BI186"/>
  <c r="BH186"/>
  <c r="BG186"/>
  <c r="BF186"/>
  <c r="T186"/>
  <c r="R186"/>
  <c r="P186"/>
  <c r="BK186"/>
  <c r="J186"/>
  <c r="BE186"/>
  <c r="BI180"/>
  <c r="BH180"/>
  <c r="BG180"/>
  <c r="BF180"/>
  <c r="T180"/>
  <c r="R180"/>
  <c r="P180"/>
  <c r="BK180"/>
  <c r="J180"/>
  <c r="BE180"/>
  <c r="BI172"/>
  <c r="BH172"/>
  <c r="BG172"/>
  <c r="BF172"/>
  <c r="T172"/>
  <c r="T171"/>
  <c r="R172"/>
  <c r="R171"/>
  <c r="P172"/>
  <c r="P171"/>
  <c r="BK172"/>
  <c r="BK171"/>
  <c r="J171"/>
  <c r="J172"/>
  <c r="BE172"/>
  <c r="J66"/>
  <c r="BI164"/>
  <c r="BH164"/>
  <c r="BG164"/>
  <c r="BF164"/>
  <c r="T164"/>
  <c r="R164"/>
  <c r="P164"/>
  <c r="BK164"/>
  <c r="J164"/>
  <c r="BE164"/>
  <c r="BI159"/>
  <c r="BH159"/>
  <c r="BG159"/>
  <c r="BF159"/>
  <c r="T159"/>
  <c r="R159"/>
  <c r="P159"/>
  <c r="BK159"/>
  <c r="J159"/>
  <c r="BE159"/>
  <c r="BI154"/>
  <c r="BH154"/>
  <c r="BG154"/>
  <c r="BF154"/>
  <c r="T154"/>
  <c r="R154"/>
  <c r="P154"/>
  <c r="BK154"/>
  <c r="J154"/>
  <c r="BE154"/>
  <c r="BI149"/>
  <c r="BH149"/>
  <c r="BG149"/>
  <c r="BF149"/>
  <c r="T149"/>
  <c r="R149"/>
  <c r="P149"/>
  <c r="BK149"/>
  <c r="J149"/>
  <c r="BE149"/>
  <c r="BI144"/>
  <c r="BH144"/>
  <c r="BG144"/>
  <c r="BF144"/>
  <c r="T144"/>
  <c r="R144"/>
  <c r="P144"/>
  <c r="BK144"/>
  <c r="J144"/>
  <c r="BE144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28"/>
  <c r="BH128"/>
  <c r="BG128"/>
  <c r="BF128"/>
  <c r="T128"/>
  <c r="R128"/>
  <c r="P128"/>
  <c r="BK128"/>
  <c r="J128"/>
  <c r="BE128"/>
  <c r="BI123"/>
  <c r="BH123"/>
  <c r="BG123"/>
  <c r="BF123"/>
  <c r="T123"/>
  <c r="R123"/>
  <c r="P123"/>
  <c r="BK123"/>
  <c r="J123"/>
  <c r="BE123"/>
  <c r="BI118"/>
  <c r="BH118"/>
  <c r="BG118"/>
  <c r="BF118"/>
  <c r="T118"/>
  <c r="R118"/>
  <c r="P118"/>
  <c r="BK118"/>
  <c r="J118"/>
  <c r="BE118"/>
  <c r="BI111"/>
  <c r="BH111"/>
  <c r="BG111"/>
  <c r="BF111"/>
  <c r="T111"/>
  <c r="R111"/>
  <c r="P111"/>
  <c r="BK111"/>
  <c r="J111"/>
  <c r="BE111"/>
  <c r="BI106"/>
  <c r="BH106"/>
  <c r="BG106"/>
  <c r="BF106"/>
  <c r="T106"/>
  <c r="R106"/>
  <c r="P106"/>
  <c r="BK106"/>
  <c r="J106"/>
  <c r="BE106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F39"/>
  <c i="1" r="BD58"/>
  <c i="4" r="BH94"/>
  <c r="F38"/>
  <c i="1" r="BC58"/>
  <c i="4" r="BG94"/>
  <c r="F37"/>
  <c i="1" r="BB58"/>
  <c i="4" r="BF94"/>
  <c r="J36"/>
  <c i="1" r="AW58"/>
  <c i="4" r="F36"/>
  <c i="1" r="BA58"/>
  <c i="4" r="T94"/>
  <c r="T93"/>
  <c r="T92"/>
  <c r="T91"/>
  <c r="R94"/>
  <c r="R93"/>
  <c r="R92"/>
  <c r="R91"/>
  <c r="P94"/>
  <c r="P93"/>
  <c r="P92"/>
  <c r="P91"/>
  <c i="1" r="AU58"/>
  <c i="4" r="BK94"/>
  <c r="BK93"/>
  <c r="J93"/>
  <c r="BK92"/>
  <c r="J92"/>
  <c r="BK91"/>
  <c r="J91"/>
  <c r="J63"/>
  <c r="J32"/>
  <c i="1" r="AG58"/>
  <c i="4" r="J94"/>
  <c r="BE94"/>
  <c r="J35"/>
  <c i="1" r="AV58"/>
  <c i="4" r="F35"/>
  <c i="1" r="AZ58"/>
  <c i="4" r="J65"/>
  <c r="J64"/>
  <c r="J88"/>
  <c r="J87"/>
  <c r="F87"/>
  <c r="F85"/>
  <c r="E83"/>
  <c r="J59"/>
  <c r="J58"/>
  <c r="F58"/>
  <c r="F56"/>
  <c r="E54"/>
  <c r="J41"/>
  <c r="J20"/>
  <c r="E20"/>
  <c r="F88"/>
  <c r="F59"/>
  <c r="J19"/>
  <c r="J14"/>
  <c r="J85"/>
  <c r="J56"/>
  <c r="E7"/>
  <c r="E79"/>
  <c r="E50"/>
  <c i="3" r="J39"/>
  <c r="J38"/>
  <c i="1" r="AY57"/>
  <c i="3" r="J37"/>
  <c i="1" r="AX57"/>
  <c i="3" r="BI486"/>
  <c r="BH486"/>
  <c r="BG486"/>
  <c r="BF486"/>
  <c r="T486"/>
  <c r="T485"/>
  <c r="T484"/>
  <c r="R486"/>
  <c r="R485"/>
  <c r="R484"/>
  <c r="P486"/>
  <c r="P485"/>
  <c r="P484"/>
  <c r="BK486"/>
  <c r="BK485"/>
  <c r="J485"/>
  <c r="BK484"/>
  <c r="J484"/>
  <c r="J486"/>
  <c r="BE486"/>
  <c r="J77"/>
  <c r="J76"/>
  <c r="BI481"/>
  <c r="BH481"/>
  <c r="BG481"/>
  <c r="BF481"/>
  <c r="T481"/>
  <c r="R481"/>
  <c r="P481"/>
  <c r="BK481"/>
  <c r="J481"/>
  <c r="BE481"/>
  <c r="BI477"/>
  <c r="BH477"/>
  <c r="BG477"/>
  <c r="BF477"/>
  <c r="T477"/>
  <c r="R477"/>
  <c r="P477"/>
  <c r="BK477"/>
  <c r="J477"/>
  <c r="BE477"/>
  <c r="BI473"/>
  <c r="BH473"/>
  <c r="BG473"/>
  <c r="BF473"/>
  <c r="T473"/>
  <c r="R473"/>
  <c r="P473"/>
  <c r="BK473"/>
  <c r="J473"/>
  <c r="BE473"/>
  <c r="BI467"/>
  <c r="BH467"/>
  <c r="BG467"/>
  <c r="BF467"/>
  <c r="T467"/>
  <c r="T466"/>
  <c r="T465"/>
  <c r="R467"/>
  <c r="R466"/>
  <c r="R465"/>
  <c r="P467"/>
  <c r="P466"/>
  <c r="P465"/>
  <c r="BK467"/>
  <c r="BK466"/>
  <c r="J466"/>
  <c r="BK465"/>
  <c r="J465"/>
  <c r="J467"/>
  <c r="BE467"/>
  <c r="J75"/>
  <c r="J74"/>
  <c r="BI462"/>
  <c r="BH462"/>
  <c r="BG462"/>
  <c r="BF462"/>
  <c r="T462"/>
  <c r="T461"/>
  <c r="R462"/>
  <c r="R461"/>
  <c r="P462"/>
  <c r="P461"/>
  <c r="BK462"/>
  <c r="BK461"/>
  <c r="J461"/>
  <c r="J462"/>
  <c r="BE462"/>
  <c r="J73"/>
  <c r="BI456"/>
  <c r="BH456"/>
  <c r="BG456"/>
  <c r="BF456"/>
  <c r="T456"/>
  <c r="R456"/>
  <c r="P456"/>
  <c r="BK456"/>
  <c r="J456"/>
  <c r="BE456"/>
  <c r="BI452"/>
  <c r="BH452"/>
  <c r="BG452"/>
  <c r="BF452"/>
  <c r="T452"/>
  <c r="R452"/>
  <c r="P452"/>
  <c r="BK452"/>
  <c r="J452"/>
  <c r="BE452"/>
  <c r="BI449"/>
  <c r="BH449"/>
  <c r="BG449"/>
  <c r="BF449"/>
  <c r="T449"/>
  <c r="T448"/>
  <c r="R449"/>
  <c r="R448"/>
  <c r="P449"/>
  <c r="P448"/>
  <c r="BK449"/>
  <c r="BK448"/>
  <c r="J448"/>
  <c r="J449"/>
  <c r="BE449"/>
  <c r="J72"/>
  <c r="BI442"/>
  <c r="BH442"/>
  <c r="BG442"/>
  <c r="BF442"/>
  <c r="T442"/>
  <c r="R442"/>
  <c r="P442"/>
  <c r="BK442"/>
  <c r="J442"/>
  <c r="BE442"/>
  <c r="BI436"/>
  <c r="BH436"/>
  <c r="BG436"/>
  <c r="BF436"/>
  <c r="T436"/>
  <c r="R436"/>
  <c r="P436"/>
  <c r="BK436"/>
  <c r="J436"/>
  <c r="BE436"/>
  <c r="BI428"/>
  <c r="BH428"/>
  <c r="BG428"/>
  <c r="BF428"/>
  <c r="T428"/>
  <c r="R428"/>
  <c r="P428"/>
  <c r="BK428"/>
  <c r="J428"/>
  <c r="BE428"/>
  <c r="BI424"/>
  <c r="BH424"/>
  <c r="BG424"/>
  <c r="BF424"/>
  <c r="T424"/>
  <c r="R424"/>
  <c r="P424"/>
  <c r="BK424"/>
  <c r="J424"/>
  <c r="BE424"/>
  <c r="BI418"/>
  <c r="BH418"/>
  <c r="BG418"/>
  <c r="BF418"/>
  <c r="T418"/>
  <c r="R418"/>
  <c r="P418"/>
  <c r="BK418"/>
  <c r="J418"/>
  <c r="BE418"/>
  <c r="BI414"/>
  <c r="BH414"/>
  <c r="BG414"/>
  <c r="BF414"/>
  <c r="T414"/>
  <c r="R414"/>
  <c r="P414"/>
  <c r="BK414"/>
  <c r="J414"/>
  <c r="BE414"/>
  <c r="BI408"/>
  <c r="BH408"/>
  <c r="BG408"/>
  <c r="BF408"/>
  <c r="T408"/>
  <c r="R408"/>
  <c r="P408"/>
  <c r="BK408"/>
  <c r="J408"/>
  <c r="BE408"/>
  <c r="BI403"/>
  <c r="BH403"/>
  <c r="BG403"/>
  <c r="BF403"/>
  <c r="T403"/>
  <c r="R403"/>
  <c r="P403"/>
  <c r="BK403"/>
  <c r="J403"/>
  <c r="BE403"/>
  <c r="BI397"/>
  <c r="BH397"/>
  <c r="BG397"/>
  <c r="BF397"/>
  <c r="T397"/>
  <c r="R397"/>
  <c r="P397"/>
  <c r="BK397"/>
  <c r="J397"/>
  <c r="BE397"/>
  <c r="BI390"/>
  <c r="BH390"/>
  <c r="BG390"/>
  <c r="BF390"/>
  <c r="T390"/>
  <c r="R390"/>
  <c r="P390"/>
  <c r="BK390"/>
  <c r="J390"/>
  <c r="BE390"/>
  <c r="BI383"/>
  <c r="BH383"/>
  <c r="BG383"/>
  <c r="BF383"/>
  <c r="T383"/>
  <c r="T382"/>
  <c r="R383"/>
  <c r="R382"/>
  <c r="P383"/>
  <c r="P382"/>
  <c r="BK383"/>
  <c r="BK382"/>
  <c r="J382"/>
  <c r="J383"/>
  <c r="BE383"/>
  <c r="J71"/>
  <c r="BI378"/>
  <c r="BH378"/>
  <c r="BG378"/>
  <c r="BF378"/>
  <c r="T378"/>
  <c r="T377"/>
  <c r="R378"/>
  <c r="R377"/>
  <c r="P378"/>
  <c r="P377"/>
  <c r="BK378"/>
  <c r="BK377"/>
  <c r="J377"/>
  <c r="J378"/>
  <c r="BE378"/>
  <c r="J70"/>
  <c r="BI372"/>
  <c r="BH372"/>
  <c r="BG372"/>
  <c r="BF372"/>
  <c r="T372"/>
  <c r="R372"/>
  <c r="P372"/>
  <c r="BK372"/>
  <c r="J372"/>
  <c r="BE372"/>
  <c r="BI368"/>
  <c r="BH368"/>
  <c r="BG368"/>
  <c r="BF368"/>
  <c r="T368"/>
  <c r="R368"/>
  <c r="P368"/>
  <c r="BK368"/>
  <c r="J368"/>
  <c r="BE368"/>
  <c r="BI364"/>
  <c r="BH364"/>
  <c r="BG364"/>
  <c r="BF364"/>
  <c r="T364"/>
  <c r="R364"/>
  <c r="P364"/>
  <c r="BK364"/>
  <c r="J364"/>
  <c r="BE364"/>
  <c r="BI358"/>
  <c r="BH358"/>
  <c r="BG358"/>
  <c r="BF358"/>
  <c r="T358"/>
  <c r="R358"/>
  <c r="P358"/>
  <c r="BK358"/>
  <c r="J358"/>
  <c r="BE358"/>
  <c r="BI353"/>
  <c r="BH353"/>
  <c r="BG353"/>
  <c r="BF353"/>
  <c r="T353"/>
  <c r="R353"/>
  <c r="P353"/>
  <c r="BK353"/>
  <c r="J353"/>
  <c r="BE353"/>
  <c r="BI348"/>
  <c r="BH348"/>
  <c r="BG348"/>
  <c r="BF348"/>
  <c r="T348"/>
  <c r="R348"/>
  <c r="P348"/>
  <c r="BK348"/>
  <c r="J348"/>
  <c r="BE348"/>
  <c r="BI342"/>
  <c r="BH342"/>
  <c r="BG342"/>
  <c r="BF342"/>
  <c r="T342"/>
  <c r="R342"/>
  <c r="P342"/>
  <c r="BK342"/>
  <c r="J342"/>
  <c r="BE342"/>
  <c r="BI337"/>
  <c r="BH337"/>
  <c r="BG337"/>
  <c r="BF337"/>
  <c r="T337"/>
  <c r="R337"/>
  <c r="P337"/>
  <c r="BK337"/>
  <c r="J337"/>
  <c r="BE337"/>
  <c r="BI331"/>
  <c r="BH331"/>
  <c r="BG331"/>
  <c r="BF331"/>
  <c r="T331"/>
  <c r="R331"/>
  <c r="P331"/>
  <c r="BK331"/>
  <c r="J331"/>
  <c r="BE331"/>
  <c r="BI325"/>
  <c r="BH325"/>
  <c r="BG325"/>
  <c r="BF325"/>
  <c r="T325"/>
  <c r="R325"/>
  <c r="P325"/>
  <c r="BK325"/>
  <c r="J325"/>
  <c r="BE325"/>
  <c r="BI319"/>
  <c r="BH319"/>
  <c r="BG319"/>
  <c r="BF319"/>
  <c r="T319"/>
  <c r="R319"/>
  <c r="P319"/>
  <c r="BK319"/>
  <c r="J319"/>
  <c r="BE319"/>
  <c r="BI314"/>
  <c r="BH314"/>
  <c r="BG314"/>
  <c r="BF314"/>
  <c r="T314"/>
  <c r="R314"/>
  <c r="P314"/>
  <c r="BK314"/>
  <c r="J314"/>
  <c r="BE314"/>
  <c r="BI308"/>
  <c r="BH308"/>
  <c r="BG308"/>
  <c r="BF308"/>
  <c r="T308"/>
  <c r="T307"/>
  <c r="R308"/>
  <c r="R307"/>
  <c r="P308"/>
  <c r="P307"/>
  <c r="BK308"/>
  <c r="BK307"/>
  <c r="J307"/>
  <c r="J308"/>
  <c r="BE308"/>
  <c r="J69"/>
  <c r="BI301"/>
  <c r="BH301"/>
  <c r="BG301"/>
  <c r="BF301"/>
  <c r="T301"/>
  <c r="T300"/>
  <c r="R301"/>
  <c r="R300"/>
  <c r="P301"/>
  <c r="P300"/>
  <c r="BK301"/>
  <c r="BK300"/>
  <c r="J300"/>
  <c r="J301"/>
  <c r="BE301"/>
  <c r="J68"/>
  <c r="BI295"/>
  <c r="BH295"/>
  <c r="BG295"/>
  <c r="BF295"/>
  <c r="T295"/>
  <c r="R295"/>
  <c r="P295"/>
  <c r="BK295"/>
  <c r="J295"/>
  <c r="BE295"/>
  <c r="BI290"/>
  <c r="BH290"/>
  <c r="BG290"/>
  <c r="BF290"/>
  <c r="T290"/>
  <c r="R290"/>
  <c r="P290"/>
  <c r="BK290"/>
  <c r="J290"/>
  <c r="BE290"/>
  <c r="BI285"/>
  <c r="BH285"/>
  <c r="BG285"/>
  <c r="BF285"/>
  <c r="T285"/>
  <c r="R285"/>
  <c r="P285"/>
  <c r="BK285"/>
  <c r="J285"/>
  <c r="BE285"/>
  <c r="BI280"/>
  <c r="BH280"/>
  <c r="BG280"/>
  <c r="BF280"/>
  <c r="T280"/>
  <c r="R280"/>
  <c r="P280"/>
  <c r="BK280"/>
  <c r="J280"/>
  <c r="BE280"/>
  <c r="BI274"/>
  <c r="BH274"/>
  <c r="BG274"/>
  <c r="BF274"/>
  <c r="T274"/>
  <c r="R274"/>
  <c r="P274"/>
  <c r="BK274"/>
  <c r="J274"/>
  <c r="BE274"/>
  <c r="BI266"/>
  <c r="BH266"/>
  <c r="BG266"/>
  <c r="BF266"/>
  <c r="T266"/>
  <c r="R266"/>
  <c r="P266"/>
  <c r="BK266"/>
  <c r="J266"/>
  <c r="BE266"/>
  <c r="BI262"/>
  <c r="BH262"/>
  <c r="BG262"/>
  <c r="BF262"/>
  <c r="T262"/>
  <c r="R262"/>
  <c r="P262"/>
  <c r="BK262"/>
  <c r="J262"/>
  <c r="BE262"/>
  <c r="BI256"/>
  <c r="BH256"/>
  <c r="BG256"/>
  <c r="BF256"/>
  <c r="T256"/>
  <c r="R256"/>
  <c r="P256"/>
  <c r="BK256"/>
  <c r="J256"/>
  <c r="BE256"/>
  <c r="BI250"/>
  <c r="BH250"/>
  <c r="BG250"/>
  <c r="BF250"/>
  <c r="T250"/>
  <c r="T249"/>
  <c r="R250"/>
  <c r="R249"/>
  <c r="P250"/>
  <c r="P249"/>
  <c r="BK250"/>
  <c r="BK249"/>
  <c r="J249"/>
  <c r="J250"/>
  <c r="BE250"/>
  <c r="J67"/>
  <c r="BI243"/>
  <c r="BH243"/>
  <c r="BG243"/>
  <c r="BF243"/>
  <c r="T243"/>
  <c r="R243"/>
  <c r="P243"/>
  <c r="BK243"/>
  <c r="J243"/>
  <c r="BE243"/>
  <c r="BI238"/>
  <c r="BH238"/>
  <c r="BG238"/>
  <c r="BF238"/>
  <c r="T238"/>
  <c r="T237"/>
  <c r="R238"/>
  <c r="R237"/>
  <c r="P238"/>
  <c r="P237"/>
  <c r="BK238"/>
  <c r="BK237"/>
  <c r="J237"/>
  <c r="J238"/>
  <c r="BE238"/>
  <c r="J66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27"/>
  <c r="BH227"/>
  <c r="BG227"/>
  <c r="BF227"/>
  <c r="T227"/>
  <c r="R227"/>
  <c r="P227"/>
  <c r="BK227"/>
  <c r="J227"/>
  <c r="BE227"/>
  <c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15"/>
  <c r="BH215"/>
  <c r="BG215"/>
  <c r="BF215"/>
  <c r="T215"/>
  <c r="R215"/>
  <c r="P215"/>
  <c r="BK215"/>
  <c r="J215"/>
  <c r="BE215"/>
  <c r="BI209"/>
  <c r="BH209"/>
  <c r="BG209"/>
  <c r="BF209"/>
  <c r="T209"/>
  <c r="R209"/>
  <c r="P209"/>
  <c r="BK209"/>
  <c r="J209"/>
  <c r="BE209"/>
  <c r="BI204"/>
  <c r="BH204"/>
  <c r="BG204"/>
  <c r="BF204"/>
  <c r="T204"/>
  <c r="R204"/>
  <c r="P204"/>
  <c r="BK204"/>
  <c r="J204"/>
  <c r="BE204"/>
  <c r="BI196"/>
  <c r="BH196"/>
  <c r="BG196"/>
  <c r="BF196"/>
  <c r="T196"/>
  <c r="R196"/>
  <c r="P196"/>
  <c r="BK196"/>
  <c r="J196"/>
  <c r="BE196"/>
  <c r="BI190"/>
  <c r="BH190"/>
  <c r="BG190"/>
  <c r="BF190"/>
  <c r="T190"/>
  <c r="R190"/>
  <c r="P190"/>
  <c r="BK190"/>
  <c r="J190"/>
  <c r="BE190"/>
  <c r="BI186"/>
  <c r="BH186"/>
  <c r="BG186"/>
  <c r="BF186"/>
  <c r="T186"/>
  <c r="R186"/>
  <c r="P186"/>
  <c r="BK186"/>
  <c r="J186"/>
  <c r="BE186"/>
  <c r="BI180"/>
  <c r="BH180"/>
  <c r="BG180"/>
  <c r="BF180"/>
  <c r="T180"/>
  <c r="R180"/>
  <c r="P180"/>
  <c r="BK180"/>
  <c r="J180"/>
  <c r="BE180"/>
  <c r="BI175"/>
  <c r="BH175"/>
  <c r="BG175"/>
  <c r="BF175"/>
  <c r="T175"/>
  <c r="R175"/>
  <c r="P175"/>
  <c r="BK175"/>
  <c r="J175"/>
  <c r="BE175"/>
  <c r="BI170"/>
  <c r="BH170"/>
  <c r="BG170"/>
  <c r="BF170"/>
  <c r="T170"/>
  <c r="R170"/>
  <c r="P170"/>
  <c r="BK170"/>
  <c r="J170"/>
  <c r="BE170"/>
  <c r="BI164"/>
  <c r="BH164"/>
  <c r="BG164"/>
  <c r="BF164"/>
  <c r="T164"/>
  <c r="R164"/>
  <c r="P164"/>
  <c r="BK164"/>
  <c r="J164"/>
  <c r="BE164"/>
  <c r="BI159"/>
  <c r="BH159"/>
  <c r="BG159"/>
  <c r="BF159"/>
  <c r="T159"/>
  <c r="R159"/>
  <c r="P159"/>
  <c r="BK159"/>
  <c r="J159"/>
  <c r="BE159"/>
  <c r="BI154"/>
  <c r="BH154"/>
  <c r="BG154"/>
  <c r="BF154"/>
  <c r="T154"/>
  <c r="R154"/>
  <c r="P154"/>
  <c r="BK154"/>
  <c r="J154"/>
  <c r="BE154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0"/>
  <c r="BH140"/>
  <c r="BG140"/>
  <c r="BF140"/>
  <c r="T140"/>
  <c r="R140"/>
  <c r="P140"/>
  <c r="BK140"/>
  <c r="J140"/>
  <c r="BE140"/>
  <c r="BI135"/>
  <c r="BH135"/>
  <c r="BG135"/>
  <c r="BF135"/>
  <c r="T135"/>
  <c r="R135"/>
  <c r="P135"/>
  <c r="BK135"/>
  <c r="J135"/>
  <c r="BE135"/>
  <c r="BI126"/>
  <c r="BH126"/>
  <c r="BG126"/>
  <c r="BF126"/>
  <c r="T126"/>
  <c r="R126"/>
  <c r="P126"/>
  <c r="BK126"/>
  <c r="J126"/>
  <c r="BE126"/>
  <c r="BI120"/>
  <c r="BH120"/>
  <c r="BG120"/>
  <c r="BF120"/>
  <c r="T120"/>
  <c r="R120"/>
  <c r="P120"/>
  <c r="BK120"/>
  <c r="J120"/>
  <c r="BE120"/>
  <c r="BI114"/>
  <c r="BH114"/>
  <c r="BG114"/>
  <c r="BF114"/>
  <c r="T114"/>
  <c r="R114"/>
  <c r="P114"/>
  <c r="BK114"/>
  <c r="J114"/>
  <c r="BE114"/>
  <c r="BI108"/>
  <c r="BH108"/>
  <c r="BG108"/>
  <c r="BF108"/>
  <c r="T108"/>
  <c r="R108"/>
  <c r="P108"/>
  <c r="BK108"/>
  <c r="J108"/>
  <c r="BE108"/>
  <c r="BI102"/>
  <c r="F39"/>
  <c i="1" r="BD57"/>
  <c i="3" r="BH102"/>
  <c r="F38"/>
  <c i="1" r="BC57"/>
  <c i="3" r="BG102"/>
  <c r="F37"/>
  <c i="1" r="BB57"/>
  <c i="3" r="BF102"/>
  <c r="J36"/>
  <c i="1" r="AW57"/>
  <c i="3" r="F36"/>
  <c i="1" r="BA57"/>
  <c i="3" r="T102"/>
  <c r="T101"/>
  <c r="T100"/>
  <c r="T99"/>
  <c r="R102"/>
  <c r="R101"/>
  <c r="R100"/>
  <c r="R99"/>
  <c r="P102"/>
  <c r="P101"/>
  <c r="P100"/>
  <c r="P99"/>
  <c i="1" r="AU57"/>
  <c i="3" r="BK102"/>
  <c r="BK101"/>
  <c r="J101"/>
  <c r="BK100"/>
  <c r="J100"/>
  <c r="BK99"/>
  <c r="J99"/>
  <c r="J63"/>
  <c r="J32"/>
  <c i="1" r="AG57"/>
  <c i="3" r="J102"/>
  <c r="BE102"/>
  <c r="J35"/>
  <c i="1" r="AV57"/>
  <c i="3" r="F35"/>
  <c i="1" r="AZ57"/>
  <c i="3" r="J65"/>
  <c r="J64"/>
  <c r="J96"/>
  <c r="J95"/>
  <c r="F95"/>
  <c r="F93"/>
  <c r="E91"/>
  <c r="J59"/>
  <c r="J58"/>
  <c r="F58"/>
  <c r="F56"/>
  <c r="E54"/>
  <c r="J41"/>
  <c r="J20"/>
  <c r="E20"/>
  <c r="F96"/>
  <c r="F59"/>
  <c r="J19"/>
  <c r="J14"/>
  <c r="J93"/>
  <c r="J56"/>
  <c r="E7"/>
  <c r="E87"/>
  <c r="E50"/>
  <c i="2" r="J39"/>
  <c r="J38"/>
  <c i="1" r="AY56"/>
  <c i="2" r="J37"/>
  <c i="1" r="AX56"/>
  <c i="2" r="BI125"/>
  <c r="BH125"/>
  <c r="BG125"/>
  <c r="BF125"/>
  <c r="T125"/>
  <c r="T124"/>
  <c r="R125"/>
  <c r="R124"/>
  <c r="P125"/>
  <c r="P124"/>
  <c r="BK125"/>
  <c r="BK124"/>
  <c r="J124"/>
  <c r="J125"/>
  <c r="BE125"/>
  <c r="J69"/>
  <c r="BI119"/>
  <c r="BH119"/>
  <c r="BG119"/>
  <c r="BF119"/>
  <c r="T119"/>
  <c r="T118"/>
  <c r="R119"/>
  <c r="R118"/>
  <c r="P119"/>
  <c r="P118"/>
  <c r="BK119"/>
  <c r="BK118"/>
  <c r="J118"/>
  <c r="J119"/>
  <c r="BE119"/>
  <c r="J68"/>
  <c r="BI113"/>
  <c r="BH113"/>
  <c r="BG113"/>
  <c r="BF113"/>
  <c r="T113"/>
  <c r="T112"/>
  <c r="R113"/>
  <c r="R112"/>
  <c r="P113"/>
  <c r="P112"/>
  <c r="BK113"/>
  <c r="BK112"/>
  <c r="J112"/>
  <c r="J113"/>
  <c r="BE113"/>
  <c r="J67"/>
  <c r="BI108"/>
  <c r="BH108"/>
  <c r="BG108"/>
  <c r="BF108"/>
  <c r="T108"/>
  <c r="R108"/>
  <c r="P108"/>
  <c r="BK108"/>
  <c r="J108"/>
  <c r="BE108"/>
  <c r="BI103"/>
  <c r="BH103"/>
  <c r="BG103"/>
  <c r="BF103"/>
  <c r="T103"/>
  <c r="T102"/>
  <c r="R103"/>
  <c r="R102"/>
  <c r="P103"/>
  <c r="P102"/>
  <c r="BK103"/>
  <c r="BK102"/>
  <c r="J102"/>
  <c r="J103"/>
  <c r="BE103"/>
  <c r="J66"/>
  <c r="BI100"/>
  <c r="BH100"/>
  <c r="BG100"/>
  <c r="BF100"/>
  <c r="T100"/>
  <c r="R100"/>
  <c r="P100"/>
  <c r="BK100"/>
  <c r="J100"/>
  <c r="BE100"/>
  <c r="BI94"/>
  <c r="F39"/>
  <c i="1" r="BD56"/>
  <c i="2" r="BH94"/>
  <c r="F38"/>
  <c i="1" r="BC56"/>
  <c i="2" r="BG94"/>
  <c r="F37"/>
  <c i="1" r="BB56"/>
  <c i="2" r="BF94"/>
  <c r="J36"/>
  <c i="1" r="AW56"/>
  <c i="2" r="F36"/>
  <c i="1" r="BA56"/>
  <c i="2" r="T94"/>
  <c r="T93"/>
  <c r="T92"/>
  <c r="T91"/>
  <c r="R94"/>
  <c r="R93"/>
  <c r="R92"/>
  <c r="R91"/>
  <c r="P94"/>
  <c r="P93"/>
  <c r="P92"/>
  <c r="P91"/>
  <c i="1" r="AU56"/>
  <c i="2" r="BK94"/>
  <c r="BK93"/>
  <c r="J93"/>
  <c r="BK92"/>
  <c r="J92"/>
  <c r="BK91"/>
  <c r="J91"/>
  <c r="J63"/>
  <c r="J32"/>
  <c i="1" r="AG56"/>
  <c i="2" r="J94"/>
  <c r="BE94"/>
  <c r="J35"/>
  <c i="1" r="AV56"/>
  <c i="2" r="F35"/>
  <c i="1" r="AZ56"/>
  <c i="2" r="J65"/>
  <c r="J64"/>
  <c r="J88"/>
  <c r="J87"/>
  <c r="F87"/>
  <c r="F85"/>
  <c r="E83"/>
  <c r="J59"/>
  <c r="J58"/>
  <c r="F58"/>
  <c r="F56"/>
  <c r="E54"/>
  <c r="J41"/>
  <c r="J20"/>
  <c r="E20"/>
  <c r="F88"/>
  <c r="F59"/>
  <c r="J19"/>
  <c r="J14"/>
  <c r="J85"/>
  <c r="J56"/>
  <c r="E7"/>
  <c r="E79"/>
  <c r="E50"/>
  <c i="1"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<sst xmlns="http://schemas.openxmlformats.org/spreadsheetml/2006/main">
  <si>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</si>
  <si>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</si>
  <si>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</si>
  <si>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</si>
  <si>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</si>
  <si>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{caed1207-123c-43e4-ab48-d2306b3d176d}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</si>
  <si>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</si>
  <si>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</si>
  <si>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</si>
  <si>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</si>
  <si>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</si>
  <si>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</si>
  <si>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</si>
  <si>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</si>
  <si>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2018/001a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</si>
  <si>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</si>
  <si>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</si>
  <si>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Vybudování 4 parkovišť v městském obvodu Ostrava - Jih</t>
  </si>
  <si>
    <t>KSO:</t>
  </si>
  <si>
    <t/>
  </si>
  <si>
    <t>CC-CZ:</t>
  </si>
  <si>
    <t>Místo:</t>
  </si>
  <si>
    <t xml:space="preserve"> </t>
  </si>
  <si>
    <t>Datum:</t>
  </si>
  <si>
    <t>31. 12. 2017</t>
  </si>
  <si>
    <t>Zadavatel:</t>
  </si>
  <si>
    <t>IČ:</t>
  </si>
  <si>
    <t>SMO - Městský obvod Ostrava - Jih</t>
  </si>
  <si>
    <t>DIČ:</t>
  </si>
  <si>
    <t>Uchazeč:</t>
  </si>
  <si>
    <t>Vyplň údaj</t>
  </si>
  <si>
    <t>Projektant:</t>
  </si>
  <si>
    <t>IVITAS a.s.</t>
  </si>
  <si>
    <t>True</t>
  </si>
  <si>
    <t>Zpracovatel:</t>
  </si>
  <si>
    <t>63352656</t>
  </si>
  <si>
    <t>Jindřich Jansa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</si>
  <si>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</si>
  <si>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</si>
  <si>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</si>
  <si>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</si>
  <si>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</si>
  <si>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</si>
  <si>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</si>
  <si>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</si>
  <si>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</si>
  <si>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</si>
  <si>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</si>
  <si>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</si>
  <si>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</si>
  <si>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</si>
  <si>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</si>
  <si>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</si>
  <si>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</si>
  <si>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</si>
  <si>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</si>
  <si>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</si>
  <si>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</si>
  <si>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</si>
  <si>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</si>
  <si>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</si>
  <si>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</si>
  <si>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</si>
  <si>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</si>
  <si>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</si>
  <si>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</si>
  <si>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</si>
  <si>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</si>
  <si>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</si>
  <si>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</si>
  <si>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</si>
  <si>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</si>
  <si>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</si>
  <si>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</si>
  <si>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</si>
  <si>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</si>
  <si>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</si>
  <si>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</si>
  <si>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Lokalita č.1 - ul. V.Jiříkovského, parcela č.71/3, k.ú. Dubina u Ostravy</t>
  </si>
  <si>
    <t>STA</t>
  </si>
  <si>
    <t>1</t>
  </si>
  <si>
    <t>{4bedbb50-6da7-433e-b6c0-1b0c3d128b74}</t>
  </si>
  <si>
    <t>2</t>
  </si>
  <si>
    <t>/</t>
  </si>
  <si>
    <t>001</t>
  </si>
  <si>
    <t>Vedlejší a ostatní náklady</t>
  </si>
  <si>
    <t>Soupis</t>
  </si>
  <si>
    <t>{bd002790-d7e9-4a1b-b86f-08becf13f9d9}</t>
  </si>
  <si>
    <t>C 101</t>
  </si>
  <si>
    <t>Parkoviště</t>
  </si>
  <si>
    <t>{df662df9-8f25-44cf-a63f-50488edc1cd7}</t>
  </si>
  <si>
    <t>C 301</t>
  </si>
  <si>
    <t>Odvodnění parkoviště</t>
  </si>
  <si>
    <t>{d2e5b8a1-6049-4c0c-b5b3-2173bebfb48c}</t>
  </si>
  <si>
    <t>C 401</t>
  </si>
  <si>
    <t>Veřejné osvětlení</t>
  </si>
  <si>
    <t>{d8f381dc-a557-4b60-836f-7ac92e5182d2}</t>
  </si>
  <si>
    <t>KRYCÍ LIST SOUPISU PRACÍ</t>
  </si>
  <si>
    <t>Objekt:</t>
  </si>
  <si>
    <t>01 - Lokalita č.1 - ul. V.Jiříkovského, parcela č.71/3, k.ú. Dubina u Ostravy</t>
  </si>
  <si>
    <t>Soupis:</t>
  </si>
  <si>
    <t>001 -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</si>
  <si>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</si>
  <si>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</si>
  <si>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</si>
  <si>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</si>
  <si>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</si>
  <si>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</si>
  <si>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</si>
  <si>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</si>
  <si>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</si>
  <si>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</si>
  <si>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</si>
  <si>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</si>
  <si>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</si>
  <si>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</si>
  <si>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</si>
  <si>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</si>
  <si>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</si>
  <si>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</si>
  <si>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</si>
  <si>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</si>
  <si>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</si>
  <si>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</si>
  <si>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</si>
  <si>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</si>
  <si>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</si>
  <si>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</si>
  <si>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</si>
  <si>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</si>
  <si>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</si>
  <si>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</si>
  <si>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012002000</t>
  </si>
  <si>
    <t>Geodetické práce</t>
  </si>
  <si>
    <t>kpl</t>
  </si>
  <si>
    <t>CS ÚRS 2017 01</t>
  </si>
  <si>
    <t>1024</t>
  </si>
  <si>
    <t>1683800316</t>
  </si>
  <si>
    <t>PP</t>
  </si>
  <si>
    <t>Hlavní tituly průvodních činností a nákladů průzkumné, geodetické a projektové práce geodetické práce</t>
  </si>
  <si>
    <t>VV</t>
  </si>
  <si>
    <t>"náklady na vytyčení stavby a inženýrských sítí před výstavbou"</t>
  </si>
  <si>
    <t>"náklady na geodetické zaměření skutečného provedení stavby"</t>
  </si>
  <si>
    <t>Součet</t>
  </si>
  <si>
    <t>4</t>
  </si>
  <si>
    <t>013103000</t>
  </si>
  <si>
    <t>Aktualizace dokladových částí projektové dokumentace</t>
  </si>
  <si>
    <t>CS ÚRS 2017 02</t>
  </si>
  <si>
    <t>1334790000</t>
  </si>
  <si>
    <t>VRN3</t>
  </si>
  <si>
    <t>Zařízení staveniště</t>
  </si>
  <si>
    <t>3</t>
  </si>
  <si>
    <t>032002000</t>
  </si>
  <si>
    <t>-1639942830</t>
  </si>
  <si>
    <t>Hlavní tituly průvodních činností a nákladů zařízení staveniště vybavení staveniště</t>
  </si>
  <si>
    <t>"náklady na zařízení staveniště, spotřebu energií atd."</t>
  </si>
  <si>
    <t>034303000</t>
  </si>
  <si>
    <t>Dopravní značení na staveništi</t>
  </si>
  <si>
    <t>1442860510</t>
  </si>
  <si>
    <t>Zařízení staveniště zabezpečení staveniště dopravní značení na staveništi</t>
  </si>
  <si>
    <t>"provizorní dopravní značení" 1</t>
  </si>
  <si>
    <t>VRN4</t>
  </si>
  <si>
    <t>Inženýrská činnost</t>
  </si>
  <si>
    <t>043103000</t>
  </si>
  <si>
    <t>Zkoušky bez rozlišení</t>
  </si>
  <si>
    <t>-1688720295</t>
  </si>
  <si>
    <t>Inženýrská činnost zkoušky a ostatní měření zkoušky bez rozlišení</t>
  </si>
  <si>
    <t>"veškeré potřebné zkoušky a revize"</t>
  </si>
  <si>
    <t>VRN6</t>
  </si>
  <si>
    <t>Územní vlivy</t>
  </si>
  <si>
    <t>6</t>
  </si>
  <si>
    <t>060001000</t>
  </si>
  <si>
    <t>-1495775530</t>
  </si>
  <si>
    <t>Základní rozdělení průvodních činností a nákladů územní vlivy</t>
  </si>
  <si>
    <t>"náklady na ztížené podmínky stavby, náklady na pronájem veřejného prostranství"</t>
  </si>
  <si>
    <t>VRN7</t>
  </si>
  <si>
    <t>Provozní vlivy</t>
  </si>
  <si>
    <t>7</t>
  </si>
  <si>
    <t>075002000</t>
  </si>
  <si>
    <t>Ochranná pásma</t>
  </si>
  <si>
    <t>-559137480</t>
  </si>
  <si>
    <t>Hlavní tituly průvodních činností a nákladů provozní vlivy ochranná pásma</t>
  </si>
  <si>
    <t>"náklady na ochranu stáv. inženýrských sítí"</t>
  </si>
  <si>
    <t>C 101 - Parkoviště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</si>
  <si>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</si>
  <si>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</si>
  <si>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</si>
  <si>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</si>
  <si>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</si>
  <si>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</si>
  <si>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</si>
  <si>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</si>
  <si>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</si>
  <si>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</si>
  <si>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</si>
  <si>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</si>
  <si>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</si>
  <si>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</si>
  <si>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</si>
  <si>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</si>
  <si>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</si>
  <si>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113201111</t>
  </si>
  <si>
    <t>Vytrhání obrub chodníkových ležatých</t>
  </si>
  <si>
    <t>m</t>
  </si>
  <si>
    <t>-964647559</t>
  </si>
  <si>
    <t>Vytrhání obrub s vybouráním lože, s přemístěním hmot na skládku na vzdálenost do 3 m nebo s naložením na dopravní prostředek chodníkových ležatých</t>
  </si>
  <si>
    <t>PSC</t>
  </si>
  <si>
    <t xml:space="preserve">Poznámka k souboru cen:_x000d_
1. Ceny jsou určeny:_x000d_
 a) pro vytrhání obrub, obrubníků nebo krajníků jakéhokoliv druhu a velikosti uložených v_x000d_
 jakémkoliv loži popř. i s opěrami a vyspárovaných jakýmkoliv materiálem,_x000d_
 b) pro obruby z dlažebních kostek uložených v jedné řadě._x000d_
2. V cenách nejsou započteny náklady na popř. nutné očištění:_x000d_
 a) vytrhaných obrubníků nebo krajníků, které se oceňuje cenami souboru cen 979 0 . - . ._x000d_
 Očištění vybouraných obrubníků, krajníků, desek nebo dílců části C 01 tohoto ceníku,_x000d_
 b) vytrhaných dlažebních kostek, které se oceňují cenami souboru cen 979 07-11 Očištění_x000d_
 vybouraných dlažebních kostek části C 01 tohoto ceníku._x000d_
3. Vytrhání obrub ze dvou řad kostek se oceňuje jako dvojnásobné množství vytrhání obrub z jedné_x000d_
 řady kostek._x000d_
4. Přemístění vybouraných obrub, krajníků nebo dlažebních kostek včetně materiálu z lože a spár na_x000d_
 vzdálenost přes 3 m se oceňuje cenami souborů cen 997 22-1 Vodorovná doprava suti a vybouraných_x000d_
 hmot._x000d_
</t>
  </si>
  <si>
    <t>"dle výkresu číslo 16181-DOF-007,008 a technické zprávy"</t>
  </si>
  <si>
    <t>"pro napojení chodníků" 7</t>
  </si>
  <si>
    <t>113202111</t>
  </si>
  <si>
    <t>Vytrhání obrub krajníků obrubníků stojatých</t>
  </si>
  <si>
    <t>1252988676</t>
  </si>
  <si>
    <t>Vytrhání obrub s vybouráním lože, s přemístěním hmot na skládku na vzdálenost do 3 m nebo s naložením na dopravní prostředek z krajníků nebo obrubníků stojatých</t>
  </si>
  <si>
    <t>"pro napojení vozovky" 15</t>
  </si>
  <si>
    <t>121101102</t>
  </si>
  <si>
    <t>Sejmutí ornice s přemístěním na vzdálenost do 100 m</t>
  </si>
  <si>
    <t>m3</t>
  </si>
  <si>
    <t>1808843343</t>
  </si>
  <si>
    <t>Sejmutí ornice nebo lesní půdy s vodorovným přemístěním na hromady v místě upotřebení nebo na dočasné či trvalé skládky se složením, na vzdálenost přes 50 do 100 m</t>
  </si>
  <si>
    <t xml:space="preserve">Poznámka k souboru cen:_x000d_
1. V cenách jsou započteny i náklady na příp. nutné naložení sejmuté ornice na dopravní prostředek._x000d_
2. V cenách nejsou započteny náklady na odstranění nevhodných přimísenin (kamenů, kořenů apod.);_x000d_
 tyto práce se ocení individuálně._x000d_
3. Množství ornice odebírané ze skládek se do objemu vykopávek pro volbu cen podle množství_x000d_
 nezapočítává. Ceny souboru cen 122 . 0-11 Odkopávky a prokopávky nezapažené, se volí pro ornici_x000d_
 odebíranou z projektovaných dočasných skládek;_x000d_
 a) na staveništi podle součtu objemu ze všech skládek,_x000d_
 b) mimo staveniště podle objemu každé skládky zvlášť._x000d_
4. Uložení ornice na skládky se oceňuje podle ustanovení v poznámkách č. 1 a 2 k ceně 171 20-1201_x000d_
 Uložení sypaniny na skládky. Složení ornice na hromady v místě upotřebení se neoceňuje._x000d_
5. Odebírá-li se ornice z projektované dočasné skládky, oceňuje se její naložení a přemístění podle_x000d_
 čl. 3172 Všeobecných podmínek tohoto katalogu._x000d_
6. Přemísťuje-li se ornice na vzdálenost větší něž 250 m, vzdálenost 50 m se pro určení vzdálenosti_x000d_
 vodorovného přemístění neodečítá a ocení se sejmutí a přemístění bez ohledu na ustanovení pozn. č._x000d_
 1 takto:_x000d_
 a) sejmutí ornice na vzdálenost 50m cenou 121 10-1101;_x000d_
 b) naložení příslušnou cenou souboru cen 167 10- . ._x000d_
 c) vodorovné přemístění cenami souboru cen 162 . 0- . . Vodorovné přemístění výkopku._x000d_
7. Sejmutí podorničí se oceňuje cenami odkopávek s přihlédnutím k ustanovení čl. 3112 Všeobecných_x000d_
 podmínek tohoto katalogu._x000d_
</t>
  </si>
  <si>
    <t>"v místě úprav" 700*0,2</t>
  </si>
  <si>
    <t>130001101</t>
  </si>
  <si>
    <t>Příplatek za ztížení vykopávky v blízkosti podzemního vedení</t>
  </si>
  <si>
    <t>1679009037</t>
  </si>
  <si>
    <t>Příplatek k cenám hloubených vykopávek za ztížení vykopávky v blízkosti podzemního vedení nebo výbušnin pro jakoukoliv třídu horniny</t>
  </si>
  <si>
    <t xml:space="preserve">Poznámka k souboru cen:_x000d_
1. Cena je určena:_x000d_
 a) i pro soubor cen 123 . 0-21 Vykopávky zářezů se šikmými stěnami pro podzemní vedení části A_x000d_
 02,_x000d_
 b) pro podzemní vedení procházející hloubenou vykopávkou nebo uložené ve stěně výkopu při_x000d_
 jakékoliv hloubce vedení pod původním terénem nebo jeho výšce nade dnem výkopu a jakémkoliv směru_x000d_
 vedení ke stranám výkopu;_x000d_
 c) pro výbušniny nezaložené dodavatelem._x000d_
2. Cenu lze použít i tehdy, narazí-li se na vedení nebo výbušninu až při vykopávce a to pro_x000d_
 zbývající objem výkopu, který je projektantem nebo investorem označen, v němž by toto nebo jiné_x000d_
 nepředvídané vedení nebo výbušnina mohlo být uloženo. Toto ustanovení neplatí pro objem hornin tř._x000d_
 6 a 7._x000d_
3. Cenu nelze použít pro ztížení vykopávky v blízkosti podzemních vedení nebo výbušnin, u nichž je_x000d_
 projektem zakázáno použít při vykopávce kovové nástroje nebo nářadí._x000d_
4. Množství ztížení vykopávky v blízkosti_x000d_
 a) podzemního vedení, jehož půdorysná a výšková poloha_x000d_
 - je v projektu uvedena, se určí jako objem myšleného hranolu, jehož průřez je pravidelný_x000d_
 čtyřúhelník jehož horní vodorovná a obě svislé strany jsou ve vzdálenosti 0,5 m a dolní vodorovná_x000d_
 hrana ve vzdálenosti 1 m od přilehlého vnějšího líce vedení, příp. jeho obalu a délka se rovná_x000d_
 osové délce vedení ve výkopišti nebo délce vedení ve stěně výkopu. Vymezí-li projekt větší prostor,_x000d_
 v němž je nutno při vykopávce postupovat opatrně, lze použít cena pro celý objem výkopu v tomto_x000d_
 prostoru. Od takto zjištěného množství se odečítá objem vedení i s příp. se vyskytujícím obalem;_x000d_
 - není v projektu uvedena, avšak která podle projektu nebo sdělení investora jsou_x000d_
 pravděpodobně ve výkopišti uložena, se rovná objemu výkopu, který je projektantem nebo investorem_x000d_
 označen._x000d_
 b) výbušniny, určí vždy projektant nebo investor, ať je v projektu uvedeno či neuvedeno._x000d_
5. Je-li vedení uloženo ve výkopišti tak, že se vykopávka v celém výše popsaném objemu nevykopává,_x000d_
 např. blízko stěn nebo dna výkopu, oceňuje se ztížení vykopávky jen pro tu část objemu, v níž se_x000d_
 ztížená vykopávka provádí._x000d_
6. Jsou-li ve výkopišti dvě vedení položena tak blízko sebe, že se výše uvedené objemy pro obě_x000d_
 vedení pronikají, určí se množství ztížení vykopávky tak, aby se pronik započetl jen jednou._x000d_
7. Objem ztížení vykopávky se od celkového objemu výkopu neodečítá._x000d_
8. Dočasné zajištění různých podzemních vedení ve výkopišti se oceňuje cenami souboru cen 119 00-14_x000d_
 Dočasné zajištění podzemního potrubí nebo vedení ve výkopišti._x000d_
</t>
  </si>
  <si>
    <t>"v místě vedení" 35</t>
  </si>
  <si>
    <t>131201102</t>
  </si>
  <si>
    <t>Hloubení jam nezapažených v hornině tř. 3 objemu do 1000 m3</t>
  </si>
  <si>
    <t>979624069</t>
  </si>
  <si>
    <t>Hloubení nezapažených jam a zářezů s urovnáním dna do předepsaného profilu a spádu v hornině tř. 3 přes 100 do 1 000 m3</t>
  </si>
  <si>
    <t xml:space="preserve">Poznámka k souboru cen:_x000d_
1. Hloubení jam ve stržích a jam pro základy pro příčná a podélná zpevnění dna a břehů pod obrysem_x000d_
 výkopu pro koryta vodotečí při lesnicko-technických melioracích (LTM) zejména vykopávky pro_x000d_
 konstrukce těles, stupňů, boků, předprahů, prahů, podháněk, výhonů a pro základy zdí, dlažeb,_x000d_
 rovnanin, plůtků a hatí se oceňují cenami příslušnými pro objem výkopů do 100 m3, i když skutečný_x000d_
 objem výkopu je větší._x000d_
2. Ceny lze použít i pro hloubení nezapažených jam a zářezů pro podzemní vedení, jsou-li tyto práce_x000d_
 prováděny z povrchu území._x000d_
3. Předepisuje-li projekt hloubit jámy popsané v pozn. č. 1 v hornině 5 až 7 bez použití trhavin,_x000d_
 oceňuje se toto hloubení_x000d_
 a) v suchu nebo v mokru cenami 138 40-1101, 138 50-1101 a 138 60-1101 Dolamování zapažených_x000d_
 nebo nezapažených hloubených vykopávek;_x000d_
 b) v tekoucí vodě při jakékoliv její rychlosti individuálně._x000d_
4. Hloubení nezapažených jam hloubky přes 16 m se oceňuje individuálně._x000d_
5. V cenách jsou započteny i náklady na případné nutné přemístění výkopku ve výkopišti a na_x000d_
 přehození výkopku na přilehlém terénu na vzdálenost do 3 m od okraje jámy nebo naložení na dopravní_x000d_
 prostředek._x000d_
6. Náklady na svislé přemístění výkopku nad 1 m hloubky se určí dle ustanovení článku č. 3161_x000d_
 všeobecných podmínek katalogu._x000d_
</t>
  </si>
  <si>
    <t>"nové jízdní pásy" 337*0,42</t>
  </si>
  <si>
    <t>"nová parkovací stání" 311*0,42</t>
  </si>
  <si>
    <t>"nový chodník" (15,5+1,6)*0,27</t>
  </si>
  <si>
    <t>"rozšíření pro obruby, schodiště atd." 28</t>
  </si>
  <si>
    <t>131201109</t>
  </si>
  <si>
    <t>Příplatek za lepivost u hloubení jam nezapažených v hornině tř. 3</t>
  </si>
  <si>
    <t>1701143945</t>
  </si>
  <si>
    <t>Hloubení nezapažených jam a zářezů s urovnáním dna do předepsaného profilu a spádu Příplatek k cenám za lepivost horniny tř. 3</t>
  </si>
  <si>
    <t>304,777*0,5</t>
  </si>
  <si>
    <t>132201101</t>
  </si>
  <si>
    <t>Hloubení rýh š do 600 mm v hornině tř. 3 objemu do 100 m3</t>
  </si>
  <si>
    <t>1624390301</t>
  </si>
  <si>
    <t>Hloubení zapažených i nezapažených rýh šířky do 600 mm s urovnáním dna do předepsaného profilu a spádu v hornině tř. 3 do 100 m3</t>
  </si>
  <si>
    <t xml:space="preserve">Poznámka k souboru cen:_x000d_
1. V cenách jsou započteny i náklady na přehození výkopku na přilehlém terénu na vzdálenost do 3 m_x000d_
 od podélné osy rýhy nebo naložení na dopravní prostředek._x000d_
2. Ceny jsou určeny pro rýhy:_x000d_
 a) šířky přes 200 do 300 mm a hloubky do 750 mm,_x000d_
 b) šířky přes 300 do 400 mm a hloubky do 1 000 mm,_x000d_
 c) šířky přes 400 do 500 mm a hloubky do 1 250 mm,_x000d_
 d) šířky přes 500 do 600 mm a hloubky do 1 500 mm._x000d_
3. Náklady na svislé přemístění výkopku nad 1 m hloubky se určí dle ustanovení článku č. 3161_x000d_
 všeobecných podmínek katalogu._x000d_
</t>
  </si>
  <si>
    <t>"pro drenáž" 0,4*0,4*50</t>
  </si>
  <si>
    <t>8</t>
  </si>
  <si>
    <t>132201109</t>
  </si>
  <si>
    <t>Příplatek za lepivost k hloubení rýh š do 600 mm v hornině tř. 3</t>
  </si>
  <si>
    <t>1591733747</t>
  </si>
  <si>
    <t>Hloubení zapažených i nezapažených rýh šířky do 600 mm s urovnáním dna do předepsaného profilu a spádu v hornině tř. 3 Příplatek k cenám za lepivost horniny tř. 3</t>
  </si>
  <si>
    <t>9</t>
  </si>
  <si>
    <t>162201102</t>
  </si>
  <si>
    <t>Vodorovné přemístění do 50 m výkopku/sypaniny z horniny tř. 1 až 4</t>
  </si>
  <si>
    <t>44086060</t>
  </si>
  <si>
    <t>Vodorovné přemístění výkopku nebo sypaniny po suchu na obvyklém dopravním prostředku, bez naložení výkopku, avšak se složením bez rozhrnutí z horniny tř. 1 až 4 na vzdálenost přes 20 do 50 m</t>
  </si>
  <si>
    <t xml:space="preserve">Poznámka k souboru cen:_x000d_
1. Ceny nelze použít, předepisuje-li projekt přemístit výkopek na místo nepřístupné obvyklým_x000d_
 dopravním prostředkům; toto přemístění se oceňuje individuálně._x000d_
2. V cenách jsou započteny i náhrady za jízdu loženého vozidla v terénu ve výkopišti nebo na_x000d_
 násypišti._x000d_
3. V cenách nejsou započteny náklady na rozhrnutí výkopku na násypišti; toto rozhrnutí se oceňuje_x000d_
 cenami souboru cen 171 . 0- . . Uložení sypaniny do násypů a 171 20-1201Uložení sypaniny na skládky._x000d_
4. Je-li na dopravní dráze pro vodorovné přemístění nějaká překážka, pro kterou je nutno překládat_x000d_
 výkopek z jednoho obvyklého dopravního prostředku na jiný obvyklý dopravní prostředek, oceňuje se_x000d_
 toto lomené vodorovné přemístění výkopku v každém úseku samostatně příslušnou cenou tohoto souboru_x000d_
 cen a překládání výkopku cenami souboru cen 167 10-3 . Nakládání neulehlého výkopku z hromad s_x000d_
 ohledem na ustanovení pozn. číslo 5._x000d_
5. Přemísťuje-li se výkopek z dočasných skládek vzdálených do 50 m, neoceňuje se nakládání výkopku,_x000d_
 i když se provádí. Toto ustanovení neplatí, vylučuje-li projekt použití dozeru._x000d_
6. V cenách vodorovného přemístění sypaniny nejsou započteny náklady na dodávku materiálu, tyto se_x000d_
 oceňují ve specifikaci._x000d_
</t>
  </si>
  <si>
    <t>"na meziskládku a zpět" 22*2+290*0,15*2</t>
  </si>
  <si>
    <t>10</t>
  </si>
  <si>
    <t>162701105</t>
  </si>
  <si>
    <t>Vodorovné přemístění do 10000 m výkopku/sypaniny z horniny tř. 1 až 4</t>
  </si>
  <si>
    <t>1835236844</t>
  </si>
  <si>
    <t>Vodorovné přemístění výkopku nebo sypaniny po suchu na obvyklém dopravním prostředku, bez naložení výkopku, avšak se složením bez rozhrnutí z horniny tř. 1 až 4 na vzdálenost přes 9 000 do 10 000 m</t>
  </si>
  <si>
    <t>"na skládku" 304,777+8-22</t>
  </si>
  <si>
    <t>11</t>
  </si>
  <si>
    <t>167101101</t>
  </si>
  <si>
    <t>Nakládání výkopku z hornin tř. 1 až 4 do 100 m3</t>
  </si>
  <si>
    <t>541012336</t>
  </si>
  <si>
    <t>Nakládání, skládání a překládání neulehlého výkopku nebo sypaniny nakládání, množství do 100 m3, z hornin tř. 1 až 4</t>
  </si>
  <si>
    <t xml:space="preserve">Poznámka k souboru cen:_x000d_
1. Ceny -1101, -1151, -1102, -1152, -1103, -1153, jsou určeny pro nakládání, skládání a překládání_x000d_
 na obvyklý nebo z obvyklého dopravního prostředku. Pro nakládání z lodi nebo na loď jsou určeny_x000d_
 ceny -1105 a -1155._x000d_
2. Ceny -1105 a -1155 jsou určeny pro nakládání, překládání a vykládání na vzdálenost_x000d_
 a) do 20 m vodorovně; vodorovná vzdálenost se měří od těžnice lodi k těžnici druhé lodi, nebo_x000d_
 k těžišti hromady na břehu nebo k těžišti dopravního prostředku na suchu,_x000d_
 b) do 4 m svisle; svislá vzdálenost se měří od pracovní hladiny vody k úrovni srovna- ného_x000d_
 terénu v místě hromady nebo v místě dopravní plochy pro dopravní prostředek na suchu. Uvedenou_x000d_
 svislou vzdálenost 4 m lze zvětšit, a to nejvýše do 6 m, jestliže je vodorovná vzdálenost uvedená v_x000d_
 bodu a) kratší než 20 m nejméně o trojnásobek zvětšení výšky přes 4 m._x000d_
3. Množství měrných jednotek se určí v rostlém stavu horniny._x000d_
</t>
  </si>
  <si>
    <t>"z meziskládky" 22+290*0,15</t>
  </si>
  <si>
    <t>12</t>
  </si>
  <si>
    <t>171101103</t>
  </si>
  <si>
    <t>Uložení sypaniny z hornin soudržných do násypů zhutněných do 100 % PS</t>
  </si>
  <si>
    <t>278274081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</si>
  <si>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96 do 100 % PS</t>
  </si>
  <si>
    <t xml:space="preserve">Poznámka k souboru cen:_x000d_
1. Ceny lze použít i pro sypaniny odebírané z hald, pro hlušinu apod._x000d_
2. Cenu 20-1101 lze použít i pro:_x000d_
 a) rozprostření zbylého výkopu na místě po zásypu jam a rýh pro podzemní vedení a zářezů pro_x000d_
 podzemní vedení; toto množství se určí v m3 uloženého výkopku, měřeného v rostlém stavu,_x000d_
 b) uložení výkopku do násypů pod vodou._x000d_
3. Ceny lze použít i pro uložení sypaniny s předepsaným zhutněním na trvalé skládky, do koryt_x000d_
 vodotečí a do prohlubní terénu._x000d_
4. Cenu 10-1131 lze použít i pro ukládání sypaniny z hornin nesoudržných i soudržných společně bez_x000d_
 možnosti jejich roztřídění._x000d_
5. Ceny -1121 a -1131 lze použít jen tehdy, jestliže objem násypů, oceňovaných těmito cenami,_x000d_
 měřený podle ustanovení čl. 3571 Všeobecných podmínek katalogu nepřesáhne 100 000 m3na objektu._x000d_
 Násypy, jejichž součet objemů přesáhne 100 000 m3 na objektu, se ocení individuálně._x000d_
6. Ceny jsou určeny pro míru zhutnění určenou projektem:_x000d_
 a) pro ceny -1101 až -1105 v % výsledku zkoušky PS,_x000d_
 b) pro ceny -1111 a -1112 relativní ulehlostí I(d),_x000d_
 c) pro ceny -1121 a -1131 stanovením technologie._x000d_
7. Ceny nelze použít:_x000d_
 a) pro uložení sypaniny do hrází; uložení netříděné sypaniny do hrází se oceňuje cenami souboru_x000d_
 cen 171 uložení netříděných sypanin do hrází části A 03, případně cenovými normativy podle části A_x000d_
 31,_x000d_
 b) pro uložení sypaniny do ochranných valů nebo těch jejich částí, jejichž šířka je menší než 3_x000d_
 m. Toto uložení se oceňuje cenami souboru cen 175 10-11 Obsyp objektů._x000d_
8. Cena 20-1101 neplatí pro uložení výkopku nebo ornice při vykopávkách pro podzemní vedení podél_x000d_
 hrany výkopu, z něhož byl výkopek získán a to ani tehdy, jestliže se výkopek po vyhození z_x000d_
 výkopiště na povrch území ještě dále přemísťuje na hromady . podél výkopu._x000d_
9. Horninami soudržnými se rozumějí takové horniny, u nichž zdrojem pevnosti jsou molekulární a_x000d_
 chemické vazby mezi částicemi horniny. Jde o horniny, které jsou schopny plastických deformací._x000d_
10. Horninami nesoudržnými se rozumějí horniny, u nichž hlavním zdrojem pevnosti ve smyku je pouze_x000d_
 tření mezi jednotlivými oddělenými pevnými částicemi horniny._x000d_
11. Horninami sypkými se rozumějí horniny III. skupiny podle ČSN 72 1002 se zrnem do 125 mm._x000d_
 Množství zrn velikosti přes 125 mm může být nejvýše 5 % objemu._x000d_
12. Horninami kamenitými se rozumějí nestmelené úlomkovité horniny skalní a sypké se zrny přes 125_x000d_
 mm. Množství zrn velikosti přes 125 mm musí být vyšší než 5 % objemu._x000d_
13. Ceny pro uložení soudržných hornin lze použít, jestliže jejich přirozená vlhkost při ukládání_x000d_
 do násypu není vyšší než 2 % optimální vlhkosti dle zkoušky PS na neredukovaný materiál. Je-li_x000d_
 vlhkost při ukládání sypaniny do násypu vyšší, ocení se uložení sypaniny individuálně._x000d_
14. Zajišťuje-li se předepsané zhutnění násypu přesypáním podle čl. 120 ČSN 73 3050, ocení se_x000d_
 odstranění přesypané části cenami 122 . 0-71 Odkopávky nebo prokopávky při pozemkových úpravách_x000d_
</t>
  </si>
  <si>
    <t>"dosypání terénu kolem parkoviště" 22</t>
  </si>
  <si>
    <t>13</t>
  </si>
  <si>
    <t>171201201</t>
  </si>
  <si>
    <t>Uložení sypaniny na skládky</t>
  </si>
  <si>
    <t>2029743651</t>
  </si>
  <si>
    <t xml:space="preserve">Poznámka k souboru cen:_x000d_
1. Cena -1201 je určena i pro:_x000d_
 a) uložení výkopku nebo ornice na dočasné skládky předepsané projektem tak, že na 1 m2_x000d_
 projektem určené plochy této skládky připadá přes 2 m3 výkopku nebo ornice; v opačném případě se_x000d_
 uložení neoceňuje. Množství výkopku nebo ornice připadající na 1 m2 skládky se určí jako podíl_x000d_
 množství výkopku nebo ornice, měřeného v rostlém stavu a projektem určené plochy dočasné skládky;_x000d_
 b) zasypání koryt vodotečí a prohlubní v terénu bez předepsaného zhutnění sypaniny;_x000d_
 c) uložení výkopku pod vodou do prohlubní ve dně vodotečí nebo nádrží._x000d_
2. Cenu -1201 nelze použít pro uložení výkopku nebo ornice:_x000d_
 a) při vykopávkách pro podzemní vedení podél hrany výkopu, z něhož byl výkopek získán, a to ani_x000d_
 tehdy, jestliže se výkopek po vyhození z výkopu na povrch území ještě dále přemisťuje na hromady_x000d_
 podél výkopu;_x000d_
 b) na dočasné skládky, které nejsou předepsány projektem;_x000d_
 c) na dočasné skládky předepsané projektem tak, že na 1 m2 projektem určené plochy této skládky_x000d_
 připadají nejvýše 2 m3 výkopku nebo ornice (viz. též poznámku č. 1 a);_x000d_
 d) na dočasné skládky, oceňuje-li se cenou 121 10-1101 Sejmutí ornice nebo lesní půdy do 50 m,_x000d_
 nebo oceňuje-li se vodorovné přemístění výkopku do 20 m a 50 m cenami 162 20-1101, 162 20-1102, 162_x000d_
 20-1151 a 162 20-1152. V těchto případech se uložení výkopku nebo ornice na dočasnou skládku_x000d_
 neoceňuje._x000d_
 e) na trvalé skládky s předepsaným zhutněním; toto uložení výkopku se oceňuje cenami souboru_x000d_
 cen 171 . 0- . . Uložení sypaniny do násypů._x000d_
3. V ceně -1201 jsou započteny i náklady na rozprostření sypaniny ve vrstvách s hrubým urovnáním na_x000d_
 skládce._x000d_
4. V ceně -1201 nejsou započteny náklady na získání skládek ani na poplatky za skládku._x000d_
5. Množství jednotek uložení výkopku (sypaniny) se určí v m3 uloženého výkopku (sypaniny),v rostlém_x000d_
 stavu zpravidla ve výkopišti._x000d_
6. Cenu -1211 lze po dohodě upravit podle místních podmínek._x000d_
</t>
  </si>
  <si>
    <t>290,777</t>
  </si>
  <si>
    <t>14</t>
  </si>
  <si>
    <t>171201211</t>
  </si>
  <si>
    <t>Poplatek za uložení odpadu ze sypaniny na skládce (skládkovné)</t>
  </si>
  <si>
    <t>t</t>
  </si>
  <si>
    <t>1772345249</t>
  </si>
  <si>
    <t>Uložení sypaniny poplatek za uložení sypaniny na skládce (skládkovné)</t>
  </si>
  <si>
    <t>290,777*1,7</t>
  </si>
  <si>
    <t>181411132</t>
  </si>
  <si>
    <t>Založení parkového trávníku výsevem plochy do 1000 m2 ve svahu do 1:2</t>
  </si>
  <si>
    <t>m2</t>
  </si>
  <si>
    <t>1418981491</t>
  </si>
  <si>
    <t>Založení trávníku na půdě předem připravené plochy do 1000 m2 výsevem včetně utažení parkového na svahu přes 1:5 do 1:2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</si>
  <si>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 a) přípravu půdy,_x000d_
 b) travní semeno, tyto náklady se oceňují ve specifikaci,_x000d_
 c) vypletí a zalévání; tyto práce se oceňují cenami části C02 souborů cen 185 80-42 Vypletí a_x000d_
 185 80-43 Zalití rostlin vodou,_x000d_
 d) srovnání terénu, tyto práce se oceňují souborem cen 181 1.-..Plošná úprava terénu._x000d_
4. V cenách o sklonu svahu přes 1:1 jsou uvažovány podmínky pro svahy běžně schůdné; bez použití_x000d_
 lezeckých technik. V případě použití lezeckých technik se tyto náklady oceňují individuálně._x000d_
</t>
  </si>
  <si>
    <t>"dle výkresu číslo 16181-DOF-010 a technické zprávy"</t>
  </si>
  <si>
    <t>200+50</t>
  </si>
  <si>
    <t>16</t>
  </si>
  <si>
    <t>M</t>
  </si>
  <si>
    <t>005724100</t>
  </si>
  <si>
    <t>osivo směs travní parková</t>
  </si>
  <si>
    <t>kg</t>
  </si>
  <si>
    <t>-825460275</t>
  </si>
  <si>
    <t>250*0,025*1,03</t>
  </si>
  <si>
    <t>17</t>
  </si>
  <si>
    <t>181951101</t>
  </si>
  <si>
    <t>Úprava pláně v hornině tř. 1 až 4 bez zhutnění</t>
  </si>
  <si>
    <t>-979308866</t>
  </si>
  <si>
    <t>Úprava pláně vyrovnáním výškových rozdílů v hornině tř. 1 až 4 bez zhutnění</t>
  </si>
  <si>
    <t xml:space="preserve">Poznámka k souboru cen:_x000d_
1. Ceny jsou určeny pro urovnání všech nově zřizovaných ploch (v zářezech i na násypech)_x000d_
 vodorovných nebo ve sklonu do 1:5 pod zpevnění ploch jakéhokoliv druhu, pod humusování, (ne však_x000d_
 pro plochy zásypu rýh pro podzemní vedení), drnování apod. a dále, předepíše-li projekt urovnání_x000d_
 pláně z jiného důvodu._x000d_
2. Ceny nelze použít pro urovnání lavic (berem) šířky do 3 m přerušujících svahy, pro urovnání dna_x000d_
 silničních a železničních příkopů pro jakoukoliv šířku dna; toto urovnání se oceňuje cenami souboru_x000d_
 cen 182 .0-1 Svahování._x000d_
3. Urovnání ploch ve sklonu přes 1 : 5 se oceňuje cenami souboru cen 182 . 0-11 Svahování trvalých_x000d_
 svahů do projektovaných profilů._x000d_
4. Náklady na urovnání dna a stěn při čištění příkopů pozemních komunikací jsou započteny v cenách_x000d_
 souborů cen 938 90-2 . Čištění příkopů komunikací v suchu nebo ve vodě části A02 Zemní práce pro_x000d_
 objekty oborů 821 až 828._x000d_
5. Míru zhutnění určuje projekt. Ceny se zhutněním jsou určeny pro jakoukoliv míru zhutnění._x000d_
</t>
  </si>
  <si>
    <t>18</t>
  </si>
  <si>
    <t>181951102</t>
  </si>
  <si>
    <t>Úprava pláně v hornině tř. 1 až 4 se zhutněním</t>
  </si>
  <si>
    <t>118902398</t>
  </si>
  <si>
    <t>Úprava pláně vyrovnáním výškových rozdílů v hornině tř. 1 až 4 se zhutněním</t>
  </si>
  <si>
    <t>"nové jízdní pásy" 337</t>
  </si>
  <si>
    <t>"nová parkovací stání" 311</t>
  </si>
  <si>
    <t>"nový chodník" 15,5+1,6</t>
  </si>
  <si>
    <t>19</t>
  </si>
  <si>
    <t>182201101</t>
  </si>
  <si>
    <t>Svahování násypů</t>
  </si>
  <si>
    <t>921286444</t>
  </si>
  <si>
    <t>Svahování trvalých svahů do projektovaných profilů s potřebným přemístěním výkopku při svahování násypů v jakékoliv hornině</t>
  </si>
  <si>
    <t xml:space="preserve">Poznámka k souboru cen:_x000d_
1. Ceny jsou určeny pro svahování všech nově zřizovaných ploch výkopů nebo násypů ve sklonu přes 1_x000d_
 : 5 a pro úpravu lavic (berem) šířky do 3 m přerušujících svahy, pod jakékoliv zpevnění ploch, pod_x000d_
 humusování, drnování apod., pro úpravy dna a stěn silničních a železničních příkopů a pro úpravy_x000d_
 dna šířky do 1 m melioračních kanálů a vodotečí._x000d_
2. Ceny nelze použít pro urovnání stěn příkopů při čištění; toto urovnání se oceňuje cenami souboru_x000d_
 cen 938 90-2 . čištění příkopů komunikací v suchu nebo ve vodě A02 Zemní práce pro objekty oborů_x000d_
 821 až 828._x000d_
3. Úprava ploch vodorovných nebo ve sklonu do 1 : 5 s výjimkou ustanovení v poznámce č. 1 se_x000d_
 oceňuje cenami souboru cen 181 *0-11 Úprava pláně vyrovnáním výškových rozdílů._x000d_
</t>
  </si>
  <si>
    <t>20</t>
  </si>
  <si>
    <t>182301122</t>
  </si>
  <si>
    <t>Rozprostření ornice pl do 500 m2 ve svahu přes 1:5 tl vrstvy do 150 mm</t>
  </si>
  <si>
    <t>1222933154</t>
  </si>
  <si>
    <t>Rozprostření a urovnání ornice ve svahu sklonu přes 1:5 při souvislé ploše do 500 m2, tl. vrstvy přes 100 do 150 mm</t>
  </si>
  <si>
    <t xml:space="preserve">Poznámka k souboru cen:_x000d_
1. V ceně jsou započteny i náklady na případné nutné přemístění hromad nebo dočasných skládek na_x000d_
 místo spotřeby ze vzdálenosti do 30 m._x000d_
2. V ceně nejsou započteny náklady na získání ornice; toto získání se oceňuje cenami souboru cen_x000d_
 121 10-11 Sejmutí ornice._x000d_
3. Případné nakládání ornice, v souvislosti s pozn. č. 3, se oceňuje cenami souboru cen 167 10-11_x000d_
 Nakládání, skládání a překládání neulehlého výkopku nebo sypaniny._x000d_
4. Jsou-li hromady nebo dočasné skládky ornice umístěny podle projektu ve vzdálenosti přes 30 m od_x000d_
 místa spotřeby, oceňuje se její přemístění cenami souboru cen 162 . 0-1 . Vodorovné přemístění_x000d_
 výkopku, přičemž se vzdálenost 30 m, uvedená v popisu cen, neodečítá._x000d_
</t>
  </si>
  <si>
    <t>"okolí parkoviště + po stavebních pracech" 250</t>
  </si>
  <si>
    <t>184818233</t>
  </si>
  <si>
    <t>Ochrana kmene průměru přes 500 do 700 mm bedněním výšky do 2 m</t>
  </si>
  <si>
    <t>kus</t>
  </si>
  <si>
    <t>1484767873</t>
  </si>
  <si>
    <t>Ochrana kmene bedněním před poškozením stavebním provozem zřízení včetně odstranění výšky bednění do 2 m průměru kmene přes 500 do 700 mm</t>
  </si>
  <si>
    <t>"ochrana stávající zeleně" 10</t>
  </si>
  <si>
    <t>22</t>
  </si>
  <si>
    <t>184911421</t>
  </si>
  <si>
    <t>Mulčování rostlin kůrou tl. do 0,1 m v rovině a svahu do 1:5</t>
  </si>
  <si>
    <t>1616393627</t>
  </si>
  <si>
    <t>Mulčování vysazených rostlin mulčovací kůrou, tl. do 100 mm v rovině nebo na svahu do 1:5</t>
  </si>
  <si>
    <t xml:space="preserve">Poznámka k souboru cen:_x000d_
1. V cenách jsou započteny i náklady na naložení odpadu na dopravní prostředek, odvoz do 20 km a_x000d_
 složení odpadu._x000d_
2. V cenách nejsou započteny náklady na:_x000d_
 a) stabilizaci mulče proti erozi a přísady proti vznícení mulče. Tyto práce se oceňují_x000d_
 individuálně,_x000d_
 b) mulčovací kůru, tato se oceňuje ve specifikaci,_x000d_
 c) uložení odpadu na skládku._x000d_
3. Tloušťka mulčovací kůry se měří v nakypřeném stavu._x000d_
</t>
  </si>
  <si>
    <t>23</t>
  </si>
  <si>
    <t>103911000</t>
  </si>
  <si>
    <t>kůra mulčovací VL</t>
  </si>
  <si>
    <t>1703975573</t>
  </si>
  <si>
    <t>10*0,1*1,03</t>
  </si>
  <si>
    <t>24</t>
  </si>
  <si>
    <t>18-Zlatice</t>
  </si>
  <si>
    <t>D+M Výsadby - Zlatice prostřední</t>
  </si>
  <si>
    <t>-413094655</t>
  </si>
  <si>
    <t>"provedení dle PD vč. všech potřebných pomocných konstrukcí a prací"</t>
  </si>
  <si>
    <t>25</t>
  </si>
  <si>
    <t>1-udrzba-keře</t>
  </si>
  <si>
    <t>Zalévání a hnojení keřů</t>
  </si>
  <si>
    <t>1834589413</t>
  </si>
  <si>
    <t>26</t>
  </si>
  <si>
    <t>1-udrzba-trav</t>
  </si>
  <si>
    <t>Zalévání a hnojení trávníku</t>
  </si>
  <si>
    <t>1767535831</t>
  </si>
  <si>
    <t>Zakládání</t>
  </si>
  <si>
    <t>27</t>
  </si>
  <si>
    <t>212752311</t>
  </si>
  <si>
    <t>Trativod z drenážních trubek plastových tuhých DN 100 mm včetně lože otevřený výkop</t>
  </si>
  <si>
    <t>-570914106</t>
  </si>
  <si>
    <t>Trativody z drenážních trubek se zřízením štěrkopískového lože pod trubky a s jejich obsypem v průměrném celkovém množství do 0,15 m3/m v otevřeném výkopu z trubek plastových tuhých SN 8 DN 100</t>
  </si>
  <si>
    <t>"drenáž" 50</t>
  </si>
  <si>
    <t>28</t>
  </si>
  <si>
    <t>212972112</t>
  </si>
  <si>
    <t>Opláštění drenážních trub filtrační textilií DN 100</t>
  </si>
  <si>
    <t>-1745290752</t>
  </si>
  <si>
    <t xml:space="preserve">Poznámka k souboru cen:_x000d_
1. V cenách jsou započteny i náklady na nařezání filtrační textilie na potřebnou šířku,_x000d_
 rozprostření pruhu textilie na uložené drenážní potrubí, urovnání a napnutí textilie před uložením_x000d_
 zásypového materiálu a odsun zbytku textilie._x000d_
</t>
  </si>
  <si>
    <t>Svislé a kompletní konstrukce</t>
  </si>
  <si>
    <t>29</t>
  </si>
  <si>
    <t>Vložení kabelů do chrániček</t>
  </si>
  <si>
    <t>bm</t>
  </si>
  <si>
    <t>1021305840</t>
  </si>
  <si>
    <t>"vč. nutných zemních prací atd."</t>
  </si>
  <si>
    <t>65+22+42+11+11</t>
  </si>
  <si>
    <t>30</t>
  </si>
  <si>
    <t>339921131</t>
  </si>
  <si>
    <t>Osazování betonových palisád do betonového základu v řadě výšky prvku do 0,5 m</t>
  </si>
  <si>
    <t>240532356</t>
  </si>
  <si>
    <t>Osazování palisád betonových v řadě se zabetonováním výšky palisády do 500 mm</t>
  </si>
  <si>
    <t xml:space="preserve">Poznámka k souboru cen:_x000d_
1. V cenách nejsou započteny náklady na zřízení rýhy nebo jámy a na dodání palisád; tyto se oceňují_x000d_
 ve specifikaci._x000d_
2. Ceny lze použít pro palisády o jakémkoli tvaru průřezu._x000d_
3. Měrnou jednotkou (u položek číslo -1131 až -1144) se rozumí metr délky palisádové stěny._x000d_
4. Výškou palisády je uvažována celková délka osazovaného prvku._x000d_
</t>
  </si>
  <si>
    <t>2*4</t>
  </si>
  <si>
    <t>31</t>
  </si>
  <si>
    <t>592284120</t>
  </si>
  <si>
    <t>PALISÁDA betonová přírodní 10X20X40 cm</t>
  </si>
  <si>
    <t>1144785761</t>
  </si>
  <si>
    <t>palisáda tyčová půlkulatá betonová přírodní 17,5X20X60 cm</t>
  </si>
  <si>
    <t>62*1,03</t>
  </si>
  <si>
    <t>32</t>
  </si>
  <si>
    <t>388995212</t>
  </si>
  <si>
    <t>Chránička kabelů z trub HDPE DN 110 půlená</t>
  </si>
  <si>
    <t>1084082620</t>
  </si>
  <si>
    <t>Chránička kabelů v římse z trub HDPE přes DN 80 do DN 110</t>
  </si>
  <si>
    <t xml:space="preserve">Poznámka k souboru cen:_x000d_
1. V cenách jsou započteny náklady na osazení a dodání trubek a jejich spojkování na potřebnou_x000d_
 délku v konstrukci římsy vyvázaně do výztuže římsy nebo do rýhy za opěrou, napojení trubních_x000d_
 chrániček na případnou kabelovou komoru nebo přes dilataci na chráničku uloženou v zemní konstrukci_x000d_
 za opěrou._x000d_
2. Cena nelze použít pro tvarovky HDPE chráničky multikanálu nebo žlabu s víkem, které se oceňují_x000d_
 souborem cen 388 99-51 Tvarovka kabelovodu HDPE do konstrukce římsy._x000d_
3. V cenách nejsou započteny náklady na:_x000d_
 a) prostup bedněním římsy, prostup se oceňuje souborem cen 334 35-91 Výřez bednění pro prostup_x000d_
 betonovou konstrukcí,_x000d_
 b) výkop rýhy pro chráničku za opěrou, výkop se oceňuje cenami katalogu 800-1 Zemní práce,_x000d_
 c) pískové lože chráničky, lože se oceňuje souborem cen 451 57- . 1 Podkladní a výplňová vrstva_x000d_
 z kameniva,_x000d_
 d) obsyp chráničky a výstražnou fólii, protažení protahovacího lanka a kabelu trubní chráničkou._x000d_
</t>
  </si>
  <si>
    <t>"vč. zazátkování, obetonování konců"</t>
  </si>
  <si>
    <t>"pro vedení" 11*2+11+11</t>
  </si>
  <si>
    <t>33</t>
  </si>
  <si>
    <t>3-poda1</t>
  </si>
  <si>
    <t>D+M Přeložka vedení PODA "provedení dle technické zprávy"</t>
  </si>
  <si>
    <t>-1950757102</t>
  </si>
  <si>
    <t xml:space="preserve">D+M Přeložka vedení PODA"provedení dle technické zprávy" </t>
  </si>
  <si>
    <t>42</t>
  </si>
  <si>
    <t>34</t>
  </si>
  <si>
    <t>3-DZ-1</t>
  </si>
  <si>
    <t>D+M dopravní značka svislá IP12+ E1 vč. zemních prací, základů, sloupků, ukotvení</t>
  </si>
  <si>
    <t>-1126542493</t>
  </si>
  <si>
    <t>"provedení dle PD vč. všech potřebných pomocných konstrukcí a prací" 1</t>
  </si>
  <si>
    <t>35</t>
  </si>
  <si>
    <t>3-DZ-2</t>
  </si>
  <si>
    <t>D+M dopravní značka svislá IP11b vč. zemních prací, základů, sloupků, ukotvení</t>
  </si>
  <si>
    <t>776707837</t>
  </si>
  <si>
    <t>36</t>
  </si>
  <si>
    <t>3-DZ-3</t>
  </si>
  <si>
    <t>D+M dopravní značka svislá P4 vč. zemních prací, základů, sloupků, ukotvení</t>
  </si>
  <si>
    <t>1080429750</t>
  </si>
  <si>
    <t>37</t>
  </si>
  <si>
    <t>3-DZ-4</t>
  </si>
  <si>
    <t>D+M dopravní značka svislá P2 vč. zemních prací, základů, sloupků, ukotvení</t>
  </si>
  <si>
    <t>-1964179500</t>
  </si>
  <si>
    <t>Vodorovné konstrukce</t>
  </si>
  <si>
    <t>38</t>
  </si>
  <si>
    <t>451573111</t>
  </si>
  <si>
    <t>Lože pod potrubí otevřený výkop ze štěrkopísku</t>
  </si>
  <si>
    <t>-2118904885</t>
  </si>
  <si>
    <t>Lože pod potrubí, stoky a drobné objekty v otevřeném výkopu z písku a štěrkopísku do 63 mm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</si>
  <si>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zemních_x000d_
 pracích._x000d_
</t>
  </si>
  <si>
    <t xml:space="preserve">"obsyp drenáže" 50*0,4*0,4 </t>
  </si>
  <si>
    <t>Komunikace pozemní</t>
  </si>
  <si>
    <t>39</t>
  </si>
  <si>
    <t>564851111</t>
  </si>
  <si>
    <t>Podklad ze štěrkodrtě ŠD tl 150 mm</t>
  </si>
  <si>
    <t>1793121676</t>
  </si>
  <si>
    <t>Podklad ze štěrkodrti ŠD s rozprostřením a zhutněním, po zhutnění tl. 150 mm</t>
  </si>
  <si>
    <t>"nové jízdní pásy" 337*2</t>
  </si>
  <si>
    <t>"parkovací stání" 311</t>
  </si>
  <si>
    <t>40</t>
  </si>
  <si>
    <t>564851112</t>
  </si>
  <si>
    <t>Podklad ze štěrkodrtě ŠD tl 160 mm</t>
  </si>
  <si>
    <t>1002409000</t>
  </si>
  <si>
    <t>Podklad ze štěrkodrti ŠD s rozprostřením a zhutněním, po zhutnění tl. 160 mm</t>
  </si>
  <si>
    <t>41</t>
  </si>
  <si>
    <t>565165121</t>
  </si>
  <si>
    <t>Asfaltový beton vrstva podkladní ACP 16 (obalované kamenivo OKS) tl 80 mm š přes 3 m</t>
  </si>
  <si>
    <t>1574199641</t>
  </si>
  <si>
    <t>Asfaltový beton vrstva podkladní ACP 16 (obalované kamenivo střednězrnné - OKS) s rozprostřením a zhutněním v pruhu šířky přes 3 m, po zhutnění tl. 80 mm</t>
  </si>
  <si>
    <t xml:space="preserve">Poznámka k souboru cen:_x000d_
1. ČSN EN 13108-1 připouští pro ACP 16 pouze tl. 50 až 80 mm._x000d_
</t>
  </si>
  <si>
    <t>567122114</t>
  </si>
  <si>
    <t>Podklad ze směsi stmelené cementem SC C 8/10 (KSC I) tl 150 mm</t>
  </si>
  <si>
    <t>118314706</t>
  </si>
  <si>
    <t>Podklad ze směsi stmelené cementem SC bez dilatačních spár, s rozprostřením a zhutněním SC C 8/10 (KSC I), po zhutnění tl. 150 mm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</si>
  <si>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 a) příp. postřik, který se oceňuje cenou 919 74-8111 Postřik popř. zdrsnění povrchu_x000d_
 cementobetonového krytu nebo podkladu ochrannou emulzí,_x000d_
 b) zřízení dilatačních spár a jejich vyplnění; tyto práce se oceňují cenami souborů cen 919_x000d_
 11-1 Řezání dilatačních spár, 919 12-. Těsnění dilatačních spár a 919 13 Vyztužení dilatačních spár._x000d_
</t>
  </si>
  <si>
    <t>43</t>
  </si>
  <si>
    <t>577134141</t>
  </si>
  <si>
    <t>Asfaltový beton vrstva obrusná ACO 11 (ABS) tř. I tl 40 mm š přes 3 m z modifikovaného asfaltu</t>
  </si>
  <si>
    <t>-2019503269</t>
  </si>
  <si>
    <t>Asfaltový beton vrstva obrusná ACO 11 (ABS) s rozprostřením a se zhutněním z modifikovaného asfaltu v pruhu šířky přes 3 m tl. 40 mm</t>
  </si>
  <si>
    <t xml:space="preserve">Poznámka k souboru cen:_x000d_
1. ČSN EN 13108-1 připouští pro ACO 11 pouze tl. 35 až 50 mm._x000d_
</t>
  </si>
  <si>
    <t>44</t>
  </si>
  <si>
    <t>573211109</t>
  </si>
  <si>
    <t>Postřik živičný spojovací z asfaltu v množství 0,50 kg/m2</t>
  </si>
  <si>
    <t>177240184</t>
  </si>
  <si>
    <t>Postřik spojovací PS bez posypu kamenivem z asfaltu silničního, v množství 0,50 kg/m2</t>
  </si>
  <si>
    <t>45</t>
  </si>
  <si>
    <t>596211120</t>
  </si>
  <si>
    <t>Kladení zámkové dlažby komunikací pro pěší tl 60 mm skupiny B pl do 50 m2</t>
  </si>
  <si>
    <t>-1976542169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</si>
  <si>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</si>
  <si>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 xml:space="preserve">Poznámka k souboru cen:_x000d_
1. Pro volbu cen dlažeb platí toto rozdělení: Skupina A: dlažby z prvků stejného tvaru, Skupina B:_x000d_
 dlažby z prvků dvou a více tvarů nebo z obrazců o ploše jednotlivě do 100 m2, Skupina C: dlažby_x000d_
 obloukovitých tvarů (oblouky, kruhy, apod.)._x000d_
2. V cenách jsou započteny i náklady na dodání hmot pro lože a na dodání materiálu na výplň spár._x000d_
3. V cenách nejsou započteny náklady na dodání zámkové dlažby, které se oceňuje ve specifikaci;_x000d_
 ztratné lze dohodnout u plochy_x000d_
 a) do 100 m2 ve výši 3 %,_x000d_
 b) přes 100 do 300 m2 ve výši 2 %,_x000d_
 c) přes 300 m2 ve výši 1 %._x000d_
4. Část lože přesahující tloušťku 40 mm se oceňuje cenami souboru cen 451 . . -9 . Příplatek za_x000d_
 každých dalších 10 mm tloušťky podkladu nebo lože._x000d_
</t>
  </si>
  <si>
    <t>46</t>
  </si>
  <si>
    <t>592451100</t>
  </si>
  <si>
    <t>dlažba skladebná 20x10x6 cm přírodní</t>
  </si>
  <si>
    <t>-1451695954</t>
  </si>
  <si>
    <t>dlažba skladebná betonová základní 20x10x6 cm přírodní</t>
  </si>
  <si>
    <t>"nový chodník" 15,5*1,03</t>
  </si>
  <si>
    <t>47</t>
  </si>
  <si>
    <t>592451190</t>
  </si>
  <si>
    <t>dlažba zámková slepecká 20x10x6 cm barevná</t>
  </si>
  <si>
    <t>224094327</t>
  </si>
  <si>
    <t>dlažba skladebná betonová slepecká 20x10x6 cm barevná</t>
  </si>
  <si>
    <t>"nový chodník" 1,6*1,03</t>
  </si>
  <si>
    <t>48</t>
  </si>
  <si>
    <t>596212212</t>
  </si>
  <si>
    <t>Kladení zámkové dlažby pozemních komunikací tl 80 mm skupiny A pl do 300 m2</t>
  </si>
  <si>
    <t>-1113468413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</si>
  <si>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100 do 300 m2</t>
  </si>
  <si>
    <t xml:space="preserve">Poznámka k souboru cen:_x000d_
1. Pro volbu cen dlažeb platí toto rozdělení: Skupina A: dlažby z prvků stejného tvaru, Skupina B:_x000d_
 dlažby z prvků dvou a více tvarů, nebo z obrazců o ploše jednotlivě do 100 m2, Skupina C: dlažby_x000d_
 obloukovitých tvarů (oblouky, kruhy, apod.)._x000d_
2. V cenách jsou započteny i náklady na dodání hmot pro lože a na dodání materiálu na výplň spár._x000d_
3. V cenách nejsou započteny náklady na dodání zámkové dlažby, které se oceňuje ve specifikaci;_x000d_
 ztratné lze dohodnout u plochy_x000d_
 a) do 100 m2 ve výši 3 %,_x000d_
 b) přes 100 do 300 m2 ve výši 2 %,_x000d_
 c) přes 300 m2 ve výši 1 %._x000d_
4. Část lože přesahující tloušťku 50 mm se oceňuje cenami souboru cen 451 ..-9 Příplatek za každých_x000d_
 dalších 10 mm tloušťky podkladu nebo lože._x000d_
</t>
  </si>
  <si>
    <t>49</t>
  </si>
  <si>
    <t>592451080</t>
  </si>
  <si>
    <t xml:space="preserve">dlažba  skladebná 20x10x8 cm červená</t>
  </si>
  <si>
    <t>1212352854</t>
  </si>
  <si>
    <t xml:space="preserve">dlažba  skladebná betonová pro komunikace 20x10x8 cm červená</t>
  </si>
  <si>
    <t>"vyznačení stání" 22*1,03</t>
  </si>
  <si>
    <t>50</t>
  </si>
  <si>
    <t>592451090</t>
  </si>
  <si>
    <t xml:space="preserve">dlažba  skladebná 20x10x8 cm přírodní</t>
  </si>
  <si>
    <t>757189387</t>
  </si>
  <si>
    <t xml:space="preserve">dlažba  skladebná betonová pro komunikace 20x10x8 cm přírodní</t>
  </si>
  <si>
    <t>(311-22)*1,03</t>
  </si>
  <si>
    <t>51</t>
  </si>
  <si>
    <t>596212214</t>
  </si>
  <si>
    <t>Příplatek za kombinaci dvou barev u betonových dlažeb pozemních komunikací tl 80 mm skupiny A</t>
  </si>
  <si>
    <t>-1226118769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</si>
  <si>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Příplatek k cenám dvou barev za dlažbu z prvků</t>
  </si>
  <si>
    <t>311</t>
  </si>
  <si>
    <t>Trubní vedení</t>
  </si>
  <si>
    <t>52</t>
  </si>
  <si>
    <t>899722114</t>
  </si>
  <si>
    <t>Krytí kabelů výstražnou fólií z PVC 40 cm</t>
  </si>
  <si>
    <t>1504760876</t>
  </si>
  <si>
    <t>Krytí kabelů výstražnou fólií z PVC šířky 40 cm</t>
  </si>
  <si>
    <t>151</t>
  </si>
  <si>
    <t>Ostatní konstrukce a práce, bourání</t>
  </si>
  <si>
    <t>53</t>
  </si>
  <si>
    <t>915231116</t>
  </si>
  <si>
    <t>Vodorovné dopravní značení přechody pro chodce, šipky, symboly retroreflexní žlutý plast</t>
  </si>
  <si>
    <t>901506182</t>
  </si>
  <si>
    <t>Vodorovné dopravní značení stříkaným plastem přechody pro chodce, šipky, symboly nápisy žluté retroreflexní</t>
  </si>
  <si>
    <t xml:space="preserve">Poznámka k souboru cen:_x000d_
1. Ceny jsou určeny pro dělicí čáry souvislé č. V 1a bílé, přerušované č. V 2a bílé, vodící č. V 4_x000d_
 bílé, souvislá č. V12b žlutá, přerušovaná č. V12c žlutá._x000d_
2. V cenách nejsou započteny náklady na:_x000d_
 a) předznačení, tyto se oceňují cenami souboru cen 915 6.-11 Předznačení pro vodorovné značení,_x000d_
 b) očištění vozovky, tyto se oceňují cenami souboru cen 938 90-9 . Odstranění bláta, prachu,_x000d_
 nebo hlinitého nánosu s povrchu podkladu, nebo krytu části C 01 tohoto katalogu._x000d_
3. Množství měrných jednotek se určuje:_x000d_
 a) u cen 912 21 a 915 22 v m délky dělící nebo vodící čáry (včetně mezer),_x000d_
 b) u ceny 915 23 v m2 stříkané plochy bez mezer._x000d_
</t>
  </si>
  <si>
    <t>"V10f" 2*5</t>
  </si>
  <si>
    <t>"V12a" 10</t>
  </si>
  <si>
    <t>"nátěr prvního a posledního stupně schodiště" 2</t>
  </si>
  <si>
    <t>54</t>
  </si>
  <si>
    <t>915621111</t>
  </si>
  <si>
    <t>Předznačení vodorovného plošného značení</t>
  </si>
  <si>
    <t>1114497491</t>
  </si>
  <si>
    <t>Předznačení pro vodorovné značení stříkané barvou nebo prováděné z nátěrových hmot plošné šipky, symboly, nápisy</t>
  </si>
  <si>
    <t xml:space="preserve">Poznámka k souboru cen:_x000d_
1. Množství měrných jednotek se určuje:_x000d_
 a) pro cenu -1111 v m délky dělicí čáry nebo vodícího proužku (včetně mezer),_x000d_
 b) pro cenu -1112 v m2 natírané nebo stříkané plochy._x000d_
</t>
  </si>
  <si>
    <t>55</t>
  </si>
  <si>
    <t>916111113</t>
  </si>
  <si>
    <t>Osazení obruby z velkých kostek s boční opěrou do lože z betonu prostého C25/30</t>
  </si>
  <si>
    <t>-597878249</t>
  </si>
  <si>
    <t>Osazení silniční obruby z dlažebních kostek v jedné řadě s ložem tl. přes 50 do 100 mm, s vyplněním a zatřením spár cementovou maltou z velkých kostek s boční opěrou z betonu prostého tř. C 12/15, do lože z betonu prostého téže značky</t>
  </si>
  <si>
    <t xml:space="preserve">Poznámka k souboru cen:_x000d_
1. Část lože z betonu prostého přesahující tl. 100 mm se oceňuje cenou 916 99-1121 Lože pod_x000d_
 obrubníky, krajníky nebo obruby z dlažebních kostek._x000d_
2. V cenách nejsou započteny náklady na dodání dlažebních kostek, tyto se oceňují ve specifikaci._x000d_
 Množství uvedené ve specifikaci se určí jako součin celkové délky obrub a objemové hmotnosti 1 m_x000d_
 obruby a to:_x000d_
 a) 0,065 t/m pro velké kostky,_x000d_
 b) 0,024 t/m pro malé kostky. Ztratné lze dohodnout ve výši 1 % pro velké kostky, 2 % pro malé_x000d_
 kostky._x000d_
3. Osazení silniční obruby ze dvou řad kostek se oceňuje:_x000d_
 a) bez boční opěry jako dvojnásobné množství silniční obruby z jedné řady kostek,_x000d_
 b) s boční opěrou jako osazení silniční obruby z jedné řady kostek s boční opěrou a osazení_x000d_
 silniční obruby z jedné řady kostek bez boční opěry._x000d_
</t>
  </si>
  <si>
    <t>"u asfaltové vozovky" 45*2</t>
  </si>
  <si>
    <t>56</t>
  </si>
  <si>
    <t>583801590</t>
  </si>
  <si>
    <t>kostka dlažební velká, žula velikost 15/17 třída II šedá</t>
  </si>
  <si>
    <t>-1057257585</t>
  </si>
  <si>
    <t>"u asfaltové vozovky" 45*2*0,15/3*1,03</t>
  </si>
  <si>
    <t>57</t>
  </si>
  <si>
    <t>916131213</t>
  </si>
  <si>
    <t xml:space="preserve">Osazení silničního obrubníku betonového stojatého s boční opěrou do lože z betonu prostého  C25/30</t>
  </si>
  <si>
    <t>462824651</t>
  </si>
  <si>
    <t>Osazení silničního obrubníku betonového se zřízením lože, s vyplněním a zatřením spár cementovou maltou stojatého s boční opěrou z betonu prostého tř. C 12/15, do lože z betonu prostého téže značky</t>
  </si>
  <si>
    <t xml:space="preserve">Poznámka k souboru cen:_x000d_
1. V cenách silničních obrubníků ležatých i stojatých jsou započteny:_x000d_
 a) pro osazení do lože z kameniva těženého i náklady na dodání hmot pro lože tl. 80 až 100 mm,_x000d_
 b) pro osazení do lože z betonu prostého i náklady na dodání hmot pro lože tl. 80 až 100 mm; v_x000d_
 cenách -1113 a -1213 též náklady na zřízení bočních opěr._x000d_
2. Část lože z betonu prostého přesahující tl. 100 mm se oceňuje cenou 916 99-1121 Lože pod_x000d_
 obrubníky, krajníky nebo obruby z dlažebních kostek._x000d_
3. V cenách nejsou započteny náklady na dodání obrubníků, tyto se oceňují ve specifikaci._x000d_
</t>
  </si>
  <si>
    <t>"silniční" 130</t>
  </si>
  <si>
    <t>58</t>
  </si>
  <si>
    <t>592174600</t>
  </si>
  <si>
    <t>obrubník betonový chodníkový ABO 2-15 100x15x25 cm</t>
  </si>
  <si>
    <t>1482264817</t>
  </si>
  <si>
    <t>obrubník betonový chodníkový silniční vibrolisovaný 100x15x25 cm</t>
  </si>
  <si>
    <t>130*1,03</t>
  </si>
  <si>
    <t>59</t>
  </si>
  <si>
    <t>916231213</t>
  </si>
  <si>
    <t xml:space="preserve">Osazení chodníkového obrubníku betonového stojatého s boční opěrou do lože z betonu prostého  C25/30</t>
  </si>
  <si>
    <t>-768421926</t>
  </si>
  <si>
    <t>Osazení chodníkového obrubníku betonového se zřízením lože, s vyplněním a zatřením spár cementovou maltou stojatého s boční opěrou z betonu prostého tř. C 12/15, do lože z betonu prostého téže značky</t>
  </si>
  <si>
    <t xml:space="preserve">Poznámka k souboru cen:_x000d_
1. V cenách chodníkových obrubníků ležatých i stojatých jsou započteny pro osazení_x000d_
 a) do lože z kameniva těženého i náklady na dodání hmot pro lože tl. 80 až 100 mm,_x000d_
 b) do lože z betonu prostého i náklady na dodání hmot pro lože tl. 80 až 100 mm; v cenách -1113_x000d_
 a -1213 též náklady na zřízení bočních opěr._x000d_
2. Část lože z betonu prostého přesahující tl. 100 mm se oceňuje cenou 916 99-1121 Lože pod_x000d_
 obrubníky, krajníky nebo obruby z dlažebních kostek._x000d_
3. V cenách nejsou započteny náklady na dodání obrubníků, tyto se oceňují ve specifikaci._x000d_
</t>
  </si>
  <si>
    <t>"chodníkové" 93</t>
  </si>
  <si>
    <t>60</t>
  </si>
  <si>
    <t>592174150</t>
  </si>
  <si>
    <t>obrubník betonový chodníkový ABO 13-10 100x10x25 cm</t>
  </si>
  <si>
    <t>1708543198</t>
  </si>
  <si>
    <t>obrubník betonový chodníkový 100x10x25 cm</t>
  </si>
  <si>
    <t>93*1,03</t>
  </si>
  <si>
    <t>61</t>
  </si>
  <si>
    <t>916991121</t>
  </si>
  <si>
    <t>Lože pod obrubníky, krajníky nebo obruby z dlažebních kostek z betonu prostého C25/30</t>
  </si>
  <si>
    <t>-2125258508</t>
  </si>
  <si>
    <t>Lože pod obrubníky, krajníky nebo obruby z dlažebních kostek z betonu prostého tř. C 16/20</t>
  </si>
  <si>
    <t>"silniční" 130*0,2*0,3</t>
  </si>
  <si>
    <t>"chodníkové" 93*0,1*0,2</t>
  </si>
  <si>
    <t>"palisády" 8*0,3*0,4</t>
  </si>
  <si>
    <t>"kostky" 90*0,1*0,2</t>
  </si>
  <si>
    <t>62</t>
  </si>
  <si>
    <t>919124121</t>
  </si>
  <si>
    <t>Dilatační spáry vkládané v cementobetonovém krytu s vyplněním spár asfaltovou zálivkou</t>
  </si>
  <si>
    <t>-1911138037</t>
  </si>
  <si>
    <t>Dilatační spáry vkládané v cementobetonovém krytu s odstraněním vložek, s vyčištěním a vyplněním spár asfaltovou zálivkou</t>
  </si>
  <si>
    <t xml:space="preserve">Poznámka k souboru cen:_x000d_
1. Ceny lze použít i pro vkládané spáry do podkladu z prostého betonu._x000d_
</t>
  </si>
  <si>
    <t>"v místě napojení na stávající komunikaci" 15</t>
  </si>
  <si>
    <t>63</t>
  </si>
  <si>
    <t>919735114</t>
  </si>
  <si>
    <t>Řezání stávajícího živičného krytu hl do 200 mm</t>
  </si>
  <si>
    <t>963227098</t>
  </si>
  <si>
    <t>Řezání stávajícího živičného krytu nebo podkladu hloubky přes 150 do 200 mm</t>
  </si>
  <si>
    <t xml:space="preserve">Poznámka k souboru cen:_x000d_
1. V cenách jsou započteny i náklady na spotřebu vody._x000d_
</t>
  </si>
  <si>
    <t>997</t>
  </si>
  <si>
    <t>Přesun sutě</t>
  </si>
  <si>
    <t>64</t>
  </si>
  <si>
    <t>997013501</t>
  </si>
  <si>
    <t>Odvoz suti a vybouraných hmot na skládku nebo meziskládku do 1 km se složením</t>
  </si>
  <si>
    <t>2076777282</t>
  </si>
  <si>
    <t>Odvoz suti a vybouraných hmot na skládku nebo meziskládku se složením, na vzdálenost do 1 km</t>
  </si>
  <si>
    <t xml:space="preserve">Poznámka k souboru cen:_x000d_
1. Délka odvozu suti je vzdálenost od místa naložení suti na dopravní prostředek až po místo_x000d_
 složení na určené skládce nebo meziskládce._x000d_
2. V ceně -3501 jsou započteny i náklady na složení suti na skládku nebo meziskládku._x000d_
3. Ceny jsou určeny pro odvoz suti na skládku nebo meziskládku jakýmkoliv způsobem silniční dopravy_x000d_
 (i prostřednictvím kontejnerů)._x000d_
4. Odvoz suti z meziskládky se oceňuje cenou 997 01-3511._x000d_
</t>
  </si>
  <si>
    <t>65</t>
  </si>
  <si>
    <t>997013509</t>
  </si>
  <si>
    <t>Příplatek k odvozu suti a vybouraných hmot na skládku ZKD 1 km přes 1 km</t>
  </si>
  <si>
    <t>-1370497663</t>
  </si>
  <si>
    <t>Odvoz suti a vybouraných hmot na skládku nebo meziskládku se složením, na vzdálenost Příplatek k ceně za každý další i započatý 1 km přes 1 km</t>
  </si>
  <si>
    <t>4,685*9 'Přepočtené koeficientem množství</t>
  </si>
  <si>
    <t>66</t>
  </si>
  <si>
    <t>997013802</t>
  </si>
  <si>
    <t>Poplatek za uložení stavebního železobetonového odpadu na skládce (skládkovné)</t>
  </si>
  <si>
    <t>-1843279528</t>
  </si>
  <si>
    <t>Poplatek za uložení stavebního odpadu na skládce (skládkovné) železobetonového</t>
  </si>
  <si>
    <t xml:space="preserve">Poznámka k souboru cen:_x000d_
1. Ceny uvedené v souboru lze po dohodě upravit podle místních podmínek._x000d_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odpadu_x000d_
 z katalogu 800-6 Demolice objektů._x000d_
</t>
  </si>
  <si>
    <t>4,685</t>
  </si>
  <si>
    <t>998</t>
  </si>
  <si>
    <t>Přesun hmot</t>
  </si>
  <si>
    <t>67</t>
  </si>
  <si>
    <t>998225111</t>
  </si>
  <si>
    <t>Přesun hmot pro pozemní komunikace s krytem z kamene, monolitickým betonovým nebo živičným</t>
  </si>
  <si>
    <t>-1619145064</t>
  </si>
  <si>
    <t>Přesun hmot pro komunikace s krytem z kameniva, monolitickým betonovým nebo živičným dopravní vzdálenost do 200 m jakékoliv délky objektu</t>
  </si>
  <si>
    <t xml:space="preserve">Poznámka k souboru cen:_x000d_
1. Ceny lze použít i pro plochy letišť s krytem monolitickým betonovým nebo živičným._x000d_
</t>
  </si>
  <si>
    <t>PSV</t>
  </si>
  <si>
    <t>Práce a dodávky PSV</t>
  </si>
  <si>
    <t>767</t>
  </si>
  <si>
    <t>Konstrukce zámečnické</t>
  </si>
  <si>
    <t>68</t>
  </si>
  <si>
    <t>767995113</t>
  </si>
  <si>
    <t>Montáž atypických zámečnických konstrukcí hmotnosti do 20 kg</t>
  </si>
  <si>
    <t>-1049159673</t>
  </si>
  <si>
    <t>Montáž ostatních atypických zámečnických konstrukcí hmotnosti přes 10 do 20 kg</t>
  </si>
  <si>
    <t xml:space="preserve">Poznámka k souboru cen:_x000d_
1. Určení cen se řídí hmotností jednotlivě montovaného dílu konstrukce._x000d_
</t>
  </si>
  <si>
    <t>"zábradlí" 36,82+1,7</t>
  </si>
  <si>
    <t>69</t>
  </si>
  <si>
    <t>767-kotv</t>
  </si>
  <si>
    <t>Kotvení zábradlí - kotevní šroub + vrtaná díra dle PD</t>
  </si>
  <si>
    <t>-1870928060</t>
  </si>
  <si>
    <t>"provedení dle PD vč. všech potřebných pomocných konstrukcí a prací" 8</t>
  </si>
  <si>
    <t>70</t>
  </si>
  <si>
    <t>553-záb</t>
  </si>
  <si>
    <t xml:space="preserve">Zábradlí schodiště vč.  povrchové úpravy</t>
  </si>
  <si>
    <t>726051975</t>
  </si>
  <si>
    <t>Zábradlí schodiště vč. povrchové úpravy</t>
  </si>
  <si>
    <t>38,52</t>
  </si>
  <si>
    <t>71</t>
  </si>
  <si>
    <t>998767201</t>
  </si>
  <si>
    <t>Přesun hmot procentní pro zámečnické konstrukce v objektech v do 6 m</t>
  </si>
  <si>
    <t>%</t>
  </si>
  <si>
    <t>-42019374</t>
  </si>
  <si>
    <t>Přesun hmot pro zámečnické konstrukce stanovený procentní sazbou (%) z ceny vodorovná dopravní vzdálenost do 50 m v objektech výšky do 6 m</t>
  </si>
  <si>
    <t xml:space="preserve">Poznámka k souboru cen:_x000d_
1. Ceny pro přesun hmot stanovený z hmotnosti přesunovaného materiálu se používají tehdy, pokud je_x000d_
 možné určit hmotnost za celý stavební díl. Do této hmotnosti se započítává i hmotnost materiálů_x000d_
 oceňovaných ve specifikaci._x000d_
2. Pokud nelze jednoznačně stanovit hmotnost přesunovaných materiálů, lze pro výpočet přesunu hmot_x000d_
 použít orientačně procentní sazbu. Touto sazbou se vynásobí rozpočtové náklady za celý stavební díl_x000d_
 včetně nákladů na materiál ve specifikacích._x000d_
3. Příplatek k cenám -7181 pro přesun prováděný bez použití mechanizace, tj. za ztížených podmínek,_x000d_
 lze použít pouze pro hmotnost materiálu, která se tímto způsobem skutečně přemísťuje._x000d_
</t>
  </si>
  <si>
    <t>Práce a dodávky M</t>
  </si>
  <si>
    <t>46-M</t>
  </si>
  <si>
    <t>Zemní práce při extr.mont.pracích</t>
  </si>
  <si>
    <t>72</t>
  </si>
  <si>
    <t>460510283</t>
  </si>
  <si>
    <t>Kanály zapuštěné do terénu neasfaltované z prefabrikovaných betonových žlabů typ TK 2</t>
  </si>
  <si>
    <t>-782160314</t>
  </si>
  <si>
    <t xml:space="preserve">Kabelové prostupy, kanály a multikanály kanály z prefabrikovaných betonových žlabů zapuštěné do terénu, včetně výkopu horniny, utěsnění, vyspárování a zakrytí víkem neasfaltované 23x18,5/13x13 cm </t>
  </si>
  <si>
    <t xml:space="preserve">Poznámka k souboru cen:_x000d_
1. V cenách -0004 až -0156 nejsou obsaženy náklady na dodávku trub. Tato dodávka se oceňuje ve_x000d_
 specifikaci._x000d_
2. V cenách -0258 až -0274 nejsou obsaženy náklady na dodávku žlabů. Tato dodávka se oceňuje ve_x000d_
 specifikaci._x000d_
3. V cenách -0301 až -0353 nejsou obsaženy náklady na dodávku multikanálů. Tato dodávka se oceňuje_x000d_
 ve specifikaci._x000d_
</t>
  </si>
  <si>
    <t>11*2</t>
  </si>
  <si>
    <t>C 301 - Odvodnění parkoviště</t>
  </si>
  <si>
    <t xml:space="preserve">    6 - Úpravy povrchů, podlahy a osazování výplní</t>
  </si>
  <si>
    <t>115101202</t>
  </si>
  <si>
    <t>Čerpání vody na dopravní výšku do 10 m průměrný přítok do 1000 l/min</t>
  </si>
  <si>
    <t>hod</t>
  </si>
  <si>
    <t>1449316822</t>
  </si>
  <si>
    <t>Čerpání vody na dopravní výšku do 10 m s uvažovaným průměrným přítokem přes 500 do 1 000 l/min</t>
  </si>
  <si>
    <t xml:space="preserve">Poznámka k souboru cen:_x000d_
1. Ceny jsou určeny pro čerpání ve dne, v noci, v pracovní dny i ve dnech pracovního klidu_x000d_
2. Ceny nelze použít pro čerpání vody při snižování hladiny podzemní vody soustavou čerpacích_x000d_
 jehel; toto snižování hladiny vody se oceňuje cenami souborů cen:_x000d_
 a) 115 20-12 Čerpací jehla,_x000d_
 b) 115 20-13 Montáž a demontáž zařízení čerpací a odsávací stanice,_x000d_
 c) 115 20-14 Montáž, opotřebení a demontáž sběrného potrubí,_x000d_
 d) 115 20-15 Montáž a demontáž odpadního potrubí,_x000d_
 e) 115 20-16 Odsávání a čerpání vody sběrným potrubím._x000d_
3. V cenách jsou započteny i náklady na odpadní potrubí v délce do 20 m, na lešení pod čerpadla a_x000d_
 pod odpadní potrubí. Pro převedení vody na vzdálenost větší než 20 m se použijí položky souboru cen_x000d_
 115 00-11 Převedení vody potrubím tohoto katalogu._x000d_
4. V cenách nejsou započteny náklady na zřízení čerpacích jímek nebo projektovaných studní:_x000d_
 a) kopaných; tyto se oceňují příslušnými cenami části A 02 Zemní práce pro objekty oborů 821 až_x000d_
 828,_x000d_
 b) vrtaných; tyto se oceňují příslušnými cenami katalogu 800-2 Zvláštní zakládání objektů._x000d_
5. Doba, po kterou nejsou čerpadla v činnosti, se neoceňuje. Výjimkou je přerušení čerpání vody na_x000d_
 dobu do 15 minut jednotlivě; toto přerušení se od doby čerpání neodečítá._x000d_
6. Dopravní výškou vody se rozumí svislá vzdálenost mezi hladinou vody v jímce sníženou čerpáním a_x000d_
 vodorovnou rovinou proloženou osou nejvyššího bodu výtlačného potrubí._x000d_
7. Množství jednotek se určuje v hodinách doby, po kterou je jednotlivé čerpadlo, popř. celý soubor_x000d_
 čerpadel v činnosti._x000d_
8. Počet měrných jednotek se určí samostatně za každé čerpací místo (jámu, studnu, šachtu)_x000d_
</t>
  </si>
  <si>
    <t>115201601</t>
  </si>
  <si>
    <t>Odsávání a čerpání vody potrubím DN do 200</t>
  </si>
  <si>
    <t>-677066928</t>
  </si>
  <si>
    <t>Odsávání a čerpání vody sběrným potrubím při snižování hladiny podzemní vody soustavou čerpacích jehel potrubím jmenovité světlosti DN do 200</t>
  </si>
  <si>
    <t xml:space="preserve">Poznámka k souboru cen:_x000d_
1. Ceny jsou určeny pro odsávání a čerpání vody ve dne i v noci, v pracovní dny i ve dnech_x000d_
 pracovního klidu._x000d_
2. V cenách jsou započteny i náklady na odsávací a čerpací zařízení sestávající ze dvou_x000d_
 centrifugálních čerpadel, dvou centrifugálních vývěv a tlakového kotle. Jedno z těchto čerpadel a_x000d_
 jedna z těchto vývěv jsou předpokládány v pohotovosti._x000d_
3. V cenách nejsou započteny náklady na zemní práce potřebné pro vytvoření prostoru pro všechna_x000d_
 zařízení a snižování hladiny podzemní vody čerpacími jehlami; tyto práce se oceňují příslušnými_x000d_
 cenami souborů cen této části._x000d_
4. Množství jednotek se určuje v hodinách doby, po kterou je odsávací a čerpací stanice v provozu._x000d_
 Doba, po kterou není stanice v provozu, se neoceňuje. Výjimku činí přerušení na dobu 15 minut_x000d_
 jednotlivě; toto přerušení se od doby odsávání a čerpání neodečítá._x000d_
</t>
  </si>
  <si>
    <t>132201201</t>
  </si>
  <si>
    <t>Hloubení rýh š do 2000 mm v hornině tř. 3 objemu do 100 m3</t>
  </si>
  <si>
    <t>-439832726</t>
  </si>
  <si>
    <t>Hloubení zapažených i nezapažených rýh šířky přes 600 do 2 000 mm s urovnáním dna do předepsaného profilu a spádu v hornině tř. 3 do 100 m3</t>
  </si>
  <si>
    <t xml:space="preserve">Poznámka k souboru cen:_x000d_
1. V cenách jsou započteny i náklady na případné nutné přemístění výkopku ve výkopišti na_x000d_
 vzdálenost do 3 m a na přehození výkopku na přilehlém terénu na vzdálenost do 5 m od okraje jámy_x000d_
 nebo naložení na dopravní prostředek._x000d_
2. Hloubení rýh při lesnicko-technických melioracích se oceňuje:_x000d_
 a) ve stržích cenami platnými pro objem výkopu do 100 m3, i když skutečný objem výkopu je větší,_x000d_
 b) mimo strže pro příčná a podélná zpevnění dna a břehů pod obrysem výkopu pro koryta vodotečí,_x000d_
 zejména pro konstrukce těles, stupňů, boků, předprahů, prahů, odháněk, výhonů a pro základy zdí,_x000d_
 dlažeb, rovnanin, plůtků a hatí, pro jakoukoliv šířku rýhy, při objemu do 100 m3 cenami příslušnými_x000d_
 pro objem výkopu do 100 m3 a při jakémkoliv objemu výkopu přes 100 m3 cenami příslušnými pro objem_x000d_
 výkopu přes 100 do 1 000 m3._x000d_
3. Náklady na svislé přemístění výkopku nad 1 m hloubky se určí dle ustanovení článku č. 3161_x000d_
 všeobecných podmínek katalogu._x000d_
4. Předepisuje-li projekt hloubit rýhy 5 až 7 bez použití trhavin, oceňuje se toto hloubení:_x000d_
 a) v suchu nebo mokru cenami 138 40-1201, 138 50-1201 a 138 60-1201 Dolamování hloubených_x000d_
 vykopávek,_x000d_
 b) v tekoucí vodě při jakékoliv její rychlosti individuálně._x000d_
5. Ceny nelze použít pro hloubení rýh a hloubky přes 16 m. Tyto práce se oceňují individuálně._x000d_
</t>
  </si>
  <si>
    <t>"provedení a parametry dle technické zprávy a výkresu číslo 16181-DOF-017-021"</t>
  </si>
  <si>
    <t>"pro potrubí" 1*(1,3*13,5+1,2*8,5+1,7*11,3)</t>
  </si>
  <si>
    <t>132201209</t>
  </si>
  <si>
    <t>Příplatek za lepivost k hloubení rýh š do 2000 mm v hornině tř. 3</t>
  </si>
  <si>
    <t>905045004</t>
  </si>
  <si>
    <t>Hloubení zapažených i nezapažených rýh šířky přes 600 do 2 000 mm s urovnáním dna do předepsaného profilu a spádu v hornině tř. 3 Příplatek k cenám za lepivost horniny tř. 3</t>
  </si>
  <si>
    <t>46,96*0,5</t>
  </si>
  <si>
    <t>133201101</t>
  </si>
  <si>
    <t>Hloubení šachet v hornině tř. 3 objemu do 100 m3</t>
  </si>
  <si>
    <t>-813021413</t>
  </si>
  <si>
    <t>Hloubení zapažených i nezapažených šachet s případným nutným přemístěním výkopku ve výkopišti v hornině tř. 3 do 100 m3</t>
  </si>
  <si>
    <t xml:space="preserve">Poznámka k souboru cen:_x000d_
1. Ceny 10-1101 až 40-1101 jsou určeny jen pro šachty hloubky do 12 m. Šachty větších hloubek se_x000d_
 oceňují individuálně._x000d_
2. V cenách jsou započteny i náklady na:_x000d_
 a) svislé přemístění výkopku,_x000d_
 b) urovnání dna do předepsaného profilu a spádu._x000d_
 c) přehození výkopku na přilehlém terénu na vzdálenost do 5 m od hrany šachty nebo naložení na_x000d_
 dopravní prostředek._x000d_
3. V cenách nejsou započteny náklady na roubení._x000d_
4. Pažení šachet bentonitovou suspenzí se oceňuje takto:_x000d_
 a) dodání bentonitové suspenze cenou 239 68-1711 Bentonitová suspenze pro pažení rýh pro_x000d_
 podzemní stěny – její výroba katalogu 800-2 Zvlášní zakládání objektů; množství v m2 se určí jako_x000d_
 součin objemu vyhloubeného prostoru (v m3) a koeficientu 1,667,_x000d_
 b) doplnění bentonitové suspenze se ocení cenou 239 68-4111 Doplnění bentonitové suspenze_x000d_
 katalogu 800-2 Zvlášní zakládání objektů._x000d_
5. Vodorovné přemístění výkopku ze šachet, pažených bentonitovou suspenzí, se oceňuje cenami_x000d_
 souboru cen 162 . 0-31 Vodorovné přemístění výkopku z rýh podzemních stěn, vodorovné přemístění_x000d_
 znehodnocené bentonitové suspenze se oceňuje cenami souboru cen 162 . . -4 . Vodorovné přemístění_x000d_
 znehodnocené suspenze katalogu 800-2 Zvláštní zakládání objektů._x000d_
</t>
  </si>
  <si>
    <t>"pro OLK" 60</t>
  </si>
  <si>
    <t>"pro KŠ" 5</t>
  </si>
  <si>
    <t>133201109</t>
  </si>
  <si>
    <t>Příplatek za lepivost u hloubení šachet v hornině tř. 3</t>
  </si>
  <si>
    <t>894979592</t>
  </si>
  <si>
    <t>Hloubení zapažených i nezapažených šachet s případným nutným přemístěním výkopku ve výkopišti v hornině tř. 3 Příplatek k cenám za lepivost horniny tř. 3</t>
  </si>
  <si>
    <t>65*0,5</t>
  </si>
  <si>
    <t>133201110</t>
  </si>
  <si>
    <t>Výkopové práce pro vsakovací šachty (kopaná, případně vrtaná studna)</t>
  </si>
  <si>
    <t>1948435712</t>
  </si>
  <si>
    <t>"pro VŠ1, VŠ2" 46</t>
  </si>
  <si>
    <t>151101101</t>
  </si>
  <si>
    <t>Zřízení příložného pažení a rozepření stěn rýh hl do 2 m</t>
  </si>
  <si>
    <t>-1713918074</t>
  </si>
  <si>
    <t>Zřízení pažení a rozepření stěn rýh pro podzemní vedení pro všechny šířky rýhy příložné pro jakoukoliv mezerovitost, hloubky do 2 m</t>
  </si>
  <si>
    <t xml:space="preserve">Poznámka k souboru cen:_x000d_
1. Ceny jsou určeny pro roubení a rozepření stěn i jiných výkopů se svislými stěnami, pokud jsou_x000d_
 tyto výkopy pro podzemní vedení rozměru do 1 250 mm._x000d_
2. Plocha mezer mezi pažinami příložného pažení se od plochy příložného pažení neodečítá;_x000d_
 nezapažené plochy u pažení zátažného nebo hnaného se od plochy pažení odečítají._x000d_
3. Předepisuje-li projekt:_x000d_
 a) ponechat pažení ve výkopu, oceňuje se toto pažení cenami souboru cen 151 . 0-19 Pažení stěn_x000d_
 s ponecháním a rozepření stěn cenami souboru cen 151 . 0-13 Zřízení rozepření zapažených stěn_x000d_
 výkopů,_x000d_
 b) vzepření stěn, oceňuje se toto odstranění pažení stěn výkopu cenami souboru cen 151 . 0-12_x000d_
 Pažení stěn a vzepření stěn cenami souboru cen 151 . 0-14 odstranění vzepření stěn,_x000d_
 c) kotvení stěn, oceňuje se toto Odstranění pažení stěn cenami souboru cen 151 . 0-12 Pažení_x000d_
 stěn a kotvení stěn příslušnými cenami katalogu 800-2 Zvláštní zakládání objektů._x000d_
</t>
  </si>
  <si>
    <t>"pro potrubí" 2*(1,3*13,5+1,2*8,5+1,7*11,3)</t>
  </si>
  <si>
    <t>" kolem šachet a OLK" 20</t>
  </si>
  <si>
    <t>151101111</t>
  </si>
  <si>
    <t>Odstranění příložného pažení a rozepření stěn rýh hl do 2 m</t>
  </si>
  <si>
    <t>-1190258006</t>
  </si>
  <si>
    <t>Odstranění pažení a rozepření stěn rýh pro podzemní vedení s uložením materiálu na vzdálenost do 3 m od kraje výkopu příložné, hloubky do 2 m</t>
  </si>
  <si>
    <t>113,92</t>
  </si>
  <si>
    <t>161101101</t>
  </si>
  <si>
    <t>Svislé přemístění výkopku z horniny tř. 1 až 4 hl výkopu do 2,5 m</t>
  </si>
  <si>
    <t>621581958</t>
  </si>
  <si>
    <t>Svislé přemístění výkopku bez naložení do dopravní nádoby avšak s vyprázdněním dopravní nádoby na hromadu nebo do dopravního prostředku z horniny tř. 1 až 4, při hloubce výkopu přes 1 do 2,5 m</t>
  </si>
  <si>
    <t xml:space="preserve">Poznámka k souboru cen:_x000d_
1. Ceny -1151 až -1158 lze použít i pro svislé přemístění materiálu a stavební suti z konstrukcí ze_x000d_
 zdiva cihelného nebo kamenného, z betonu prostého, prokládaného, železového i předpjatého, pokud_x000d_
 tyto konstrukce byly vybourány ve výkopišti._x000d_
2. Ceny pro hloubku přes 1 do 2,5 m, přes 2,5 m do 4 m atd. jsou určeny pro svislé přemístění_x000d_
 výkopku od 0 do 2,5 m, od 0 do 4 m atd._x000d_
3. Množství materiálu i stavební suti z rozbouraných konstrukcí pro přemístění se rovná objemu_x000d_
 konstrukcí před rozbouráním._x000d_
</t>
  </si>
  <si>
    <t>46,96</t>
  </si>
  <si>
    <t>161101104</t>
  </si>
  <si>
    <t>Svislé přemístění výkopku z horniny tř. 1 až 4 hl výkopu do 8 m</t>
  </si>
  <si>
    <t>-2087946602</t>
  </si>
  <si>
    <t>Svislé přemístění výkopku bez naložení do dopravní nádoby avšak s vyprázdněním dopravní nádoby na hromadu nebo do dopravního prostředku z horniny tř. 1 až 4, při hloubce výkopu přes 6 do 8 m</t>
  </si>
  <si>
    <t>65+46</t>
  </si>
  <si>
    <t>-1573046575</t>
  </si>
  <si>
    <t>"na skládku" 46,96+65+46</t>
  </si>
  <si>
    <t>969472648</t>
  </si>
  <si>
    <t>157,96</t>
  </si>
  <si>
    <t>-2145489356</t>
  </si>
  <si>
    <t>157,96*1,7</t>
  </si>
  <si>
    <t>1391121554</t>
  </si>
  <si>
    <t>"pro potrubí" 1*(13,5+8,5+11,3)</t>
  </si>
  <si>
    <t>"šachty a OLK" 20</t>
  </si>
  <si>
    <t>451541111</t>
  </si>
  <si>
    <t>Lože pod potrubí otevřený výkop ze štěrkodrtě</t>
  </si>
  <si>
    <t>-1682605632</t>
  </si>
  <si>
    <t>Lože pod potrubí, stoky a drobné objekty v otevřeném výkopu ze štěrkodrtě 0-63 mm</t>
  </si>
  <si>
    <t>"nad potrubím" 1*(1,3*13,5+1,2*8,5+1,7*11,3)-21,645</t>
  </si>
  <si>
    <t>"obsyp VŠ1,2, OLK, KŠ" 34+38+3</t>
  </si>
  <si>
    <t>"výplň VŠ1, VŠ2" 0,5</t>
  </si>
  <si>
    <t>451572111</t>
  </si>
  <si>
    <t>Lože pod potrubí otevřený výkop z kameniva drobného těženého</t>
  </si>
  <si>
    <t>-2099020194</t>
  </si>
  <si>
    <t>Lože pod potrubí, stoky a drobné objekty v otevřeném výkopu z kameniva drobného těženého 0 až 4 mm</t>
  </si>
  <si>
    <t>"provedení a parametry dle technické zprávy a výkresu číslo 16181-DOF-017"</t>
  </si>
  <si>
    <t>"pod potrubím a kolem potrubí" 1*0,65*(13,5+8,5+11,3)</t>
  </si>
  <si>
    <t>-1900479562</t>
  </si>
  <si>
    <t>"provedení a parametry dle technické zprávy a výkresu číslo 16181-DOF-021"</t>
  </si>
  <si>
    <t>"výplň VŠ1, VŠ2" 0,16</t>
  </si>
  <si>
    <t>Úpravy povrchů, podlahy a osazování výplní</t>
  </si>
  <si>
    <t>631311124</t>
  </si>
  <si>
    <t>Mazanina tl do 120 mm z betonu prostého bez zvýšených nároků na prostředí tř. C 16/20</t>
  </si>
  <si>
    <t>759290859</t>
  </si>
  <si>
    <t>Mazanina z betonu prostého bez zvýšených nároků na prostředí tl. přes 80 do 120 mm tř. C 16/20</t>
  </si>
  <si>
    <t xml:space="preserve">Poznámka k souboru cen:_x000d_
1. Ceny jsou určeny pro mazaniny krycí (pochůzné i pojízdné), popř. podkladní, plovoucí,_x000d_
 vyrovnávací nebo oddělující pod potěry, podlahy, průmyslové podlahy, popř. pro podlévání provizorně_x000d_
 podklínovaných patek usazených strojů a technologických zařízení (s náležitým zatemováním hutného_x000d_
 betonu)._x000d_
2. Pro mazaniny tlouštěk větších než 240 mm jsou určeny:_x000d_
 a) pro mazaniny ukládané na zeminu (v halách apod.) ceny souborů cen 27* 31- Základy z betonu_x000d_
 prostého a 27* 32 - Základy z betonu železového,_x000d_
 b) pro mazaniny v nadzemních podlažích ceny souboru cen 411 31- . . Beton kleneb._x000d_
3. Ceny lze použít i pro betonový okapový chodníček budovy (včetně tvarování rigolového žlábku) v_x000d_
 příslušných tloušťkách. Jeho podloží se oceňuje samostatně._x000d_
4. V ceně jsou započteny i náklady na:_x000d_
 a) základní stržení povrchu mazaniny s urovnáním vibrační lištou nebo dřevěným hladítkem,_x000d_
 b) vytvoření dilatačních spár v mazanině bez zaplnění, pokud jsou dilatační spáry vytvářeny při_x000d_
 provádění betonáže. Jestliže jsou dilatační spáry řezány dodatečně, oceňují se cenami souboru cen_x000d_
 634 91-11 Řezání dilatačních nebo smršťovacích spár._x000d_
</t>
  </si>
  <si>
    <t>"podkladní desky KŠ a OLK" 0,2+1,2</t>
  </si>
  <si>
    <t>"obetonování žlabů" 2,5</t>
  </si>
  <si>
    <t>871315221</t>
  </si>
  <si>
    <t>Kanalizační potrubí PP Ultra - RIB2 DN 150</t>
  </si>
  <si>
    <t>580886056</t>
  </si>
  <si>
    <t xml:space="preserve">Poznámka k souboru cen:_x000d_
1. V cenách jsou započteny i náklady na dodání trub včetně gumového těsnění._x000d_
2. Použití trub dle tuhostí:_x000d_
 a) třída SN 4: kanalizační sítě, přípojky, odvodňování pozemků s výškou krytí až 4 m_x000d_
 b) třída SN 8: kanalizační sítě v nestandartních podmínkách uložení, vysoké teplotní a_x000d_
 mechanické zatížení s výškou krytí do 8 m_x000d_
 c) SN 10: kanalizační sítě, přípojky, odvodňování pozemků s výškou krytí &gt; 8 m_x000d_
 d) třída SN 12: kanalizační sítě s vysokým statickým zatížením a dynamickými rázy, při_x000d_
 rychlosti média až 15 m/s a výškou krytí 0,7-10 m_x000d_
 e) třída SN 16: kanalizační sítě s vysokým statickým zatížením a dynamickými rázy avýškou krytí_x000d_
 0,5-12 m._x000d_
</t>
  </si>
  <si>
    <t>8,5+13,5</t>
  </si>
  <si>
    <t>871355221</t>
  </si>
  <si>
    <t>Kanalizační potrubí PP Ultra - RIB2 DN 200</t>
  </si>
  <si>
    <t>-1106168736</t>
  </si>
  <si>
    <t>1,3+4+6</t>
  </si>
  <si>
    <t>892351111</t>
  </si>
  <si>
    <t>Tlaková zkouška vodou potrubí DN 150 nebo 200</t>
  </si>
  <si>
    <t>845152266</t>
  </si>
  <si>
    <t>Tlakové zkoušky vodou na potrubí DN 150 nebo 200</t>
  </si>
  <si>
    <t xml:space="preserve">Poznámka k souboru cen:_x000d_
1. Ceny -2111 jsou určeny pro zabezpečení jednoho konce zkoušeného úseku jakéhokoliv druhu potrubí._x000d_
2. V cenách jsou započteny náklady:_x000d_
 a) u cen -1111 - na přísun, montáž, demontáž a odsun zkoušecího čerpadla, napuštění tlakovou_x000d_
 vodou a dodání vody pro tlakovou zkoušku,_x000d_
 b) u cen -2111 - na montáž a demontáž výrobků nebo dílců pro zabezpečení konce zkoušeného úseku_x000d_
 potrubí, na montáž a demontáž koncových tvarovek, na montáž zaslepovací příruby, na zaslepení_x000d_
 odboček pro hydranty, vzdušníky a jiné armatury a odbočky pro odbočující řady,_x000d_
</t>
  </si>
  <si>
    <t>8,5+13,5+1,3+4+6</t>
  </si>
  <si>
    <t>899103112</t>
  </si>
  <si>
    <t>Osazení poklopů litinových nebo ocelových včetně rámů pro třídu zatížení B125, C250</t>
  </si>
  <si>
    <t>-1123964437</t>
  </si>
  <si>
    <t>Osazení poklopů litinových a ocelových včetně rámů pro třídu zatížení B125, C250</t>
  </si>
  <si>
    <t xml:space="preserve">Poznámka k souboru cen:_x000d_
1. V cenách 899 10 -.112 nejsou započteny náklady na dodání poklopů včetně rámů; tyto náklady se_x000d_
 oceňují ve specifikaci._x000d_
2. V cenách 899 10 -.113 nejsou započteny náklady na:_x000d_
 a) dodání poklopů; tyto náklady se oceňují ve specifikaci,_x000d_
 b) montáž rámů, která se oceňuje cenami souboru 452 11-21.. části A01 tohoto katalogu._x000d_
3. Poklopy a vtokové mříže dělíme do těchto tříd zatížení:_x000d_
 a) A15, A50 pro plochy používané výlučně chodci a cyklisty,_x000d_
 b) B125 pro chodníky, pěší zóny a plochy srovnatelné, plochy pro stání a parkování osobních_x000d_
 automobilů i v patrech,_x000d_
 c) C250 pro poklopy umístěné v ploše odvodňovacích proužků pozemní komunikace, která měřeno od_x000d_
 hrany obrubníku, zasahuje nejvíce 0,5 m do vozovkya nejvíce 0,2 m do chodníku,_x000d_
 d) D400 pro vozovky pozemních komunikací, ulice pro pěší, zpevněné krajnice a parkovací plochy,_x000d_
 které jsou přístupné pro všechny druhy silničních vozidel,_x000d_
 e) E600 pro plochy, které budou vystavené zvláště vysokému zatížení kol._x000d_
</t>
  </si>
  <si>
    <t>286619340</t>
  </si>
  <si>
    <t>poklop BEGU B125 DN 600 s odvětráním</t>
  </si>
  <si>
    <t>-1603690067</t>
  </si>
  <si>
    <t>"VŠ1, 2" 2</t>
  </si>
  <si>
    <t>"KŠ" 1</t>
  </si>
  <si>
    <t>"OLK" 2</t>
  </si>
  <si>
    <t>8-KŠ</t>
  </si>
  <si>
    <t>D+M Kanalizační šachta KŠ DN 1000</t>
  </si>
  <si>
    <t>-1116456174</t>
  </si>
  <si>
    <t>"provedení a parametry dle technické zprávy a výkresu číslo 16181-DOF-019"</t>
  </si>
  <si>
    <t>"betonové dílce - Vyrovnávací prstenec TBW - Q.1 63/6 - 1ks, Konus TBR - Q,1 100-63/58/10(12) - 1ks, Dno TBZ - Q,1 100/53 KOM tl.150mm - 1ks" 1</t>
  </si>
  <si>
    <t>8-OLK</t>
  </si>
  <si>
    <t>D+M Odlučovač lehkých kapalin</t>
  </si>
  <si>
    <t>-1413135713</t>
  </si>
  <si>
    <t>"provedení a parametry dle technické zprávy a výkresu číslo 16181-DOF-020"</t>
  </si>
  <si>
    <t>"vč. D+M OLK, betonových dílců, obetonování atd." 1</t>
  </si>
  <si>
    <t>8-řad</t>
  </si>
  <si>
    <t>Vypracování provozního řádu na VŠ, OLK a KŠ</t>
  </si>
  <si>
    <t>1448150105</t>
  </si>
  <si>
    <t>8-vpust</t>
  </si>
  <si>
    <t>D+M Vpusť k odvodňovacímu žlabu typu monoblok V1, V2</t>
  </si>
  <si>
    <t>744356367</t>
  </si>
  <si>
    <t>"provedení a parametry dle technické zprávy a výkresu číslo 16181-DOF-018"</t>
  </si>
  <si>
    <t>"provedení vč. podkladu, D+M dílců atd." 2</t>
  </si>
  <si>
    <t>8-vsak</t>
  </si>
  <si>
    <t>D+M Vsakovací šachta VŠ1, VŠ2 hl. 6,5m, pr.1m</t>
  </si>
  <si>
    <t>-1477299781</t>
  </si>
  <si>
    <t>D+M Vsakovací šachta VŠ1, VŠ2 hl. 6,5m, pr. 1m</t>
  </si>
  <si>
    <t>"provedení vč. podsypů, geotextilie, dlaždic atd."</t>
  </si>
  <si>
    <t>"betonové dílce - Vyrovnávací prstenec AR-V 625/60/120 - 3ks, Konus se stupadly TBR-Q.2 1000-625/580/90 - 1ks, Betonové skruže se stupadly "</t>
  </si>
  <si>
    <t>"TBS-Q.2 1000/600/75 - 7ks, Betonové skruže drenážní TBS-Q.2 1000/600/75 - 3ks " 2</t>
  </si>
  <si>
    <t>8-žlab</t>
  </si>
  <si>
    <t>D+M Odvodňovací žlab typu monoblok</t>
  </si>
  <si>
    <t>-1240655439</t>
  </si>
  <si>
    <t>"provedení vč. podkladu, D+M dílců atd." 15+30</t>
  </si>
  <si>
    <t>998276101</t>
  </si>
  <si>
    <t>Přesun hmot pro trubní vedení z trub z plastických hmot otevřený výkop</t>
  </si>
  <si>
    <t>1924822057</t>
  </si>
  <si>
    <t>Přesun hmot pro trubní vedení hloubené z trub z plastických hmot nebo sklolaminátových pro vodovody nebo kanalizace v otevřeném výkopu dopravní vzdálenost do 15 m</t>
  </si>
  <si>
    <t xml:space="preserve">Poznámka k souboru cen:_x000d_
1. Položky přesunu hmot nelze užít pro zeminu, sypaniny, štěrkopísek, kamenivo ap. Případná_x000d_
 manipulace s tímto materiálem se oceňuje souborem cen 162 .0-11 Vodorovné přemístění výkopku nebo_x000d_
 sypaniny katalogu 800-1 Zemní práce._x000d_
</t>
  </si>
  <si>
    <t>C 401 - Veřejné osvětlení</t>
  </si>
  <si>
    <t xml:space="preserve">    21-M - Elektromontáže</t>
  </si>
  <si>
    <t>21-M</t>
  </si>
  <si>
    <t>Elektromontáže</t>
  </si>
  <si>
    <t>M21-VO</t>
  </si>
  <si>
    <t>Veřejné osvětlení (dle dílčího rozpočtu)</t>
  </si>
  <si>
    <t>-1465765036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</si>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</sst>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5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35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51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43</v>
      </c>
      <c r="E29" s="46"/>
      <c r="F29" s="32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2" customFormat="1" ht="14.4" customHeight="1">
      <c r="B30" s="45"/>
      <c r="C30" s="46"/>
      <c r="D30" s="46"/>
      <c r="E30" s="46"/>
      <c r="F30" s="32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2" customFormat="1" ht="14.4" customHeight="1">
      <c r="B31" s="45"/>
      <c r="C31" s="46"/>
      <c r="D31" s="46"/>
      <c r="E31" s="46"/>
      <c r="F31" s="32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2" customFormat="1" ht="14.4" customHeight="1">
      <c r="B32" s="45"/>
      <c r="C32" s="46"/>
      <c r="D32" s="46"/>
      <c r="E32" s="46"/>
      <c r="F32" s="32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2" customFormat="1" ht="14.4" customHeight="1">
      <c r="B33" s="45"/>
      <c r="C33" s="46"/>
      <c r="D33" s="46"/>
      <c r="E33" s="46"/>
      <c r="F33" s="32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</row>
    <row r="35" s="1" customFormat="1" ht="25.92" customHeight="1"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</row>
    <row r="41" s="1" customFormat="1" ht="6.96" customHeight="1"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</row>
    <row r="42" s="1" customFormat="1" ht="24.96" customHeight="1">
      <c r="B42" s="38"/>
      <c r="C42" s="23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3" customFormat="1" ht="12" customHeight="1">
      <c r="B44" s="62"/>
      <c r="C44" s="32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2018/001a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</row>
    <row r="45" s="4" customFormat="1" ht="36.96" customHeight="1"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Vybudování 4 parkovišť v městském obvodu Ostrava - Jih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71" t="str">
        <f>IF(AN8= "","",AN8)</f>
        <v>31. 12. 2017</v>
      </c>
      <c r="AN47" s="71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15.15" customHeight="1">
      <c r="B49" s="38"/>
      <c r="C49" s="32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SMO - Městský obvod Ostrava - Jih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31</v>
      </c>
      <c r="AJ49" s="39"/>
      <c r="AK49" s="39"/>
      <c r="AL49" s="39"/>
      <c r="AM49" s="72" t="str">
        <f>IF(E17="","",E17)</f>
        <v>IVITAS a.s.</v>
      </c>
      <c r="AN49" s="63"/>
      <c r="AO49" s="63"/>
      <c r="AP49" s="63"/>
      <c r="AQ49" s="39"/>
      <c r="AR49" s="43"/>
      <c r="AS49" s="73" t="s">
        <v>53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</row>
    <row r="50" s="1" customFormat="1" ht="15.15" customHeight="1">
      <c r="B50" s="38"/>
      <c r="C50" s="32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34</v>
      </c>
      <c r="AJ50" s="39"/>
      <c r="AK50" s="39"/>
      <c r="AL50" s="39"/>
      <c r="AM50" s="72" t="str">
        <f>IF(E20="","",E20)</f>
        <v>Jindřich Jansa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</row>
    <row r="52" s="1" customFormat="1" ht="29.28" customHeight="1">
      <c r="B52" s="38"/>
      <c r="C52" s="85" t="s">
        <v>54</v>
      </c>
      <c r="D52" s="86"/>
      <c r="E52" s="86"/>
      <c r="F52" s="86"/>
      <c r="G52" s="86"/>
      <c r="H52" s="87"/>
      <c r="I52" s="88" t="s">
        <v>55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56</v>
      </c>
      <c r="AH52" s="86"/>
      <c r="AI52" s="86"/>
      <c r="AJ52" s="86"/>
      <c r="AK52" s="86"/>
      <c r="AL52" s="86"/>
      <c r="AM52" s="86"/>
      <c r="AN52" s="88" t="s">
        <v>57</v>
      </c>
      <c r="AO52" s="86"/>
      <c r="AP52" s="86"/>
      <c r="AQ52" s="90" t="s">
        <v>58</v>
      </c>
      <c r="AR52" s="43"/>
      <c r="AS52" s="91" t="s">
        <v>59</v>
      </c>
      <c r="AT52" s="92" t="s">
        <v>60</v>
      </c>
      <c r="AU52" s="92" t="s">
        <v>61</v>
      </c>
      <c r="AV52" s="92" t="s">
        <v>62</v>
      </c>
      <c r="AW52" s="92" t="s">
        <v>63</v>
      </c>
      <c r="AX52" s="92" t="s">
        <v>64</v>
      </c>
      <c r="AY52" s="92" t="s">
        <v>65</v>
      </c>
      <c r="AZ52" s="92" t="s">
        <v>66</v>
      </c>
      <c r="BA52" s="92" t="s">
        <v>67</v>
      </c>
      <c r="BB52" s="92" t="s">
        <v>68</v>
      </c>
      <c r="BC52" s="92" t="s">
        <v>69</v>
      </c>
      <c r="BD52" s="93" t="s">
        <v>70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</row>
    <row r="54" s="5" customFormat="1" ht="32.4" customHeight="1">
      <c r="B54" s="97"/>
      <c r="C54" s="98" t="s">
        <v>71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S54" s="108" t="s">
        <v>72</v>
      </c>
      <c r="BT54" s="108" t="s">
        <v>73</v>
      </c>
      <c r="BU54" s="109" t="s">
        <v>74</v>
      </c>
      <c r="BV54" s="108" t="s">
        <v>75</v>
      </c>
      <c r="BW54" s="108" t="s">
        <v>5</v>
      </c>
      <c r="BX54" s="108" t="s">
        <v>76</v>
      </c>
      <c r="CL54" s="108" t="s">
        <v>19</v>
      </c>
    </row>
    <row r="55" s="6" customFormat="1" ht="27" customHeight="1">
      <c r="B55" s="110"/>
      <c r="C55" s="111"/>
      <c r="D55" s="112" t="s">
        <v>77</v>
      </c>
      <c r="E55" s="112"/>
      <c r="F55" s="112"/>
      <c r="G55" s="112"/>
      <c r="H55" s="112"/>
      <c r="I55" s="113"/>
      <c r="J55" s="112" t="s">
        <v>78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ROUND(SUM(AG56:AG59),2)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79</v>
      </c>
      <c r="AR55" s="117"/>
      <c r="AS55" s="118">
        <f>ROUND(SUM(AS56:AS59),2)</f>
        <v>0</v>
      </c>
      <c r="AT55" s="119">
        <f>ROUND(SUM(AV55:AW55),2)</f>
        <v>0</v>
      </c>
      <c r="AU55" s="120">
        <f>ROUND(SUM(AU56:AU59),5)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ROUND(SUM(AZ56:AZ59),2)</f>
        <v>0</v>
      </c>
      <c r="BA55" s="119">
        <f>ROUND(SUM(BA56:BA59),2)</f>
        <v>0</v>
      </c>
      <c r="BB55" s="119">
        <f>ROUND(SUM(BB56:BB59),2)</f>
        <v>0</v>
      </c>
      <c r="BC55" s="119">
        <f>ROUND(SUM(BC56:BC59),2)</f>
        <v>0</v>
      </c>
      <c r="BD55" s="121">
        <f>ROUND(SUM(BD56:BD59),2)</f>
        <v>0</v>
      </c>
      <c r="BS55" s="122" t="s">
        <v>72</v>
      </c>
      <c r="BT55" s="122" t="s">
        <v>80</v>
      </c>
      <c r="BU55" s="122" t="s">
        <v>74</v>
      </c>
      <c r="BV55" s="122" t="s">
        <v>75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3" customFormat="1" ht="16.5" customHeight="1">
      <c r="A56" s="123" t="s">
        <v>83</v>
      </c>
      <c r="B56" s="62"/>
      <c r="C56" s="124"/>
      <c r="D56" s="124"/>
      <c r="E56" s="125" t="s">
        <v>84</v>
      </c>
      <c r="F56" s="125"/>
      <c r="G56" s="125"/>
      <c r="H56" s="125"/>
      <c r="I56" s="125"/>
      <c r="J56" s="124"/>
      <c r="K56" s="125" t="s">
        <v>85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'001 - Vedlejší a ostatní ...'!J32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86</v>
      </c>
      <c r="AR56" s="64"/>
      <c r="AS56" s="128">
        <v>0</v>
      </c>
      <c r="AT56" s="129">
        <f>ROUND(SUM(AV56:AW56),2)</f>
        <v>0</v>
      </c>
      <c r="AU56" s="130">
        <f>'001 - Vedlejší a ostatní ...'!P91</f>
        <v>0</v>
      </c>
      <c r="AV56" s="129">
        <f>'001 - Vedlejší a ostatní ...'!J35</f>
        <v>0</v>
      </c>
      <c r="AW56" s="129">
        <f>'001 - Vedlejší a ostatní ...'!J36</f>
        <v>0</v>
      </c>
      <c r="AX56" s="129">
        <f>'001 - Vedlejší a ostatní ...'!J37</f>
        <v>0</v>
      </c>
      <c r="AY56" s="129">
        <f>'001 - Vedlejší a ostatní ...'!J38</f>
        <v>0</v>
      </c>
      <c r="AZ56" s="129">
        <f>'001 - Vedlejší a ostatní ...'!F35</f>
        <v>0</v>
      </c>
      <c r="BA56" s="129">
        <f>'001 - Vedlejší a ostatní ...'!F36</f>
        <v>0</v>
      </c>
      <c r="BB56" s="129">
        <f>'001 - Vedlejší a ostatní ...'!F37</f>
        <v>0</v>
      </c>
      <c r="BC56" s="129">
        <f>'001 - Vedlejší a ostatní ...'!F38</f>
        <v>0</v>
      </c>
      <c r="BD56" s="131">
        <f>'001 - Vedlejší a ostatní ...'!F39</f>
        <v>0</v>
      </c>
      <c r="BT56" s="132" t="s">
        <v>82</v>
      </c>
      <c r="BV56" s="132" t="s">
        <v>75</v>
      </c>
      <c r="BW56" s="132" t="s">
        <v>87</v>
      </c>
      <c r="BX56" s="132" t="s">
        <v>81</v>
      </c>
      <c r="CL56" s="132" t="s">
        <v>19</v>
      </c>
    </row>
    <row r="57" s="3" customFormat="1" ht="16.5" customHeight="1">
      <c r="A57" s="123" t="s">
        <v>83</v>
      </c>
      <c r="B57" s="62"/>
      <c r="C57" s="124"/>
      <c r="D57" s="124"/>
      <c r="E57" s="125" t="s">
        <v>88</v>
      </c>
      <c r="F57" s="125"/>
      <c r="G57" s="125"/>
      <c r="H57" s="125"/>
      <c r="I57" s="125"/>
      <c r="J57" s="124"/>
      <c r="K57" s="125" t="s">
        <v>89</v>
      </c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6">
        <f>'C 101 - Parkoviště'!J32</f>
        <v>0</v>
      </c>
      <c r="AH57" s="124"/>
      <c r="AI57" s="124"/>
      <c r="AJ57" s="124"/>
      <c r="AK57" s="124"/>
      <c r="AL57" s="124"/>
      <c r="AM57" s="124"/>
      <c r="AN57" s="126">
        <f>SUM(AG57,AT57)</f>
        <v>0</v>
      </c>
      <c r="AO57" s="124"/>
      <c r="AP57" s="124"/>
      <c r="AQ57" s="127" t="s">
        <v>86</v>
      </c>
      <c r="AR57" s="64"/>
      <c r="AS57" s="128">
        <v>0</v>
      </c>
      <c r="AT57" s="129">
        <f>ROUND(SUM(AV57:AW57),2)</f>
        <v>0</v>
      </c>
      <c r="AU57" s="130">
        <f>'C 101 - Parkoviště'!P99</f>
        <v>0</v>
      </c>
      <c r="AV57" s="129">
        <f>'C 101 - Parkoviště'!J35</f>
        <v>0</v>
      </c>
      <c r="AW57" s="129">
        <f>'C 101 - Parkoviště'!J36</f>
        <v>0</v>
      </c>
      <c r="AX57" s="129">
        <f>'C 101 - Parkoviště'!J37</f>
        <v>0</v>
      </c>
      <c r="AY57" s="129">
        <f>'C 101 - Parkoviště'!J38</f>
        <v>0</v>
      </c>
      <c r="AZ57" s="129">
        <f>'C 101 - Parkoviště'!F35</f>
        <v>0</v>
      </c>
      <c r="BA57" s="129">
        <f>'C 101 - Parkoviště'!F36</f>
        <v>0</v>
      </c>
      <c r="BB57" s="129">
        <f>'C 101 - Parkoviště'!F37</f>
        <v>0</v>
      </c>
      <c r="BC57" s="129">
        <f>'C 101 - Parkoviště'!F38</f>
        <v>0</v>
      </c>
      <c r="BD57" s="131">
        <f>'C 101 - Parkoviště'!F39</f>
        <v>0</v>
      </c>
      <c r="BT57" s="132" t="s">
        <v>82</v>
      </c>
      <c r="BV57" s="132" t="s">
        <v>75</v>
      </c>
      <c r="BW57" s="132" t="s">
        <v>90</v>
      </c>
      <c r="BX57" s="132" t="s">
        <v>81</v>
      </c>
      <c r="CL57" s="132" t="s">
        <v>19</v>
      </c>
    </row>
    <row r="58" s="3" customFormat="1" ht="16.5" customHeight="1">
      <c r="A58" s="123" t="s">
        <v>83</v>
      </c>
      <c r="B58" s="62"/>
      <c r="C58" s="124"/>
      <c r="D58" s="124"/>
      <c r="E58" s="125" t="s">
        <v>91</v>
      </c>
      <c r="F58" s="125"/>
      <c r="G58" s="125"/>
      <c r="H58" s="125"/>
      <c r="I58" s="125"/>
      <c r="J58" s="124"/>
      <c r="K58" s="125" t="s">
        <v>92</v>
      </c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6">
        <f>'C 301 - Odvodnění parkoviště'!J32</f>
        <v>0</v>
      </c>
      <c r="AH58" s="124"/>
      <c r="AI58" s="124"/>
      <c r="AJ58" s="124"/>
      <c r="AK58" s="124"/>
      <c r="AL58" s="124"/>
      <c r="AM58" s="124"/>
      <c r="AN58" s="126">
        <f>SUM(AG58,AT58)</f>
        <v>0</v>
      </c>
      <c r="AO58" s="124"/>
      <c r="AP58" s="124"/>
      <c r="AQ58" s="127" t="s">
        <v>86</v>
      </c>
      <c r="AR58" s="64"/>
      <c r="AS58" s="128">
        <v>0</v>
      </c>
      <c r="AT58" s="129">
        <f>ROUND(SUM(AV58:AW58),2)</f>
        <v>0</v>
      </c>
      <c r="AU58" s="130">
        <f>'C 301 - Odvodnění parkoviště'!P91</f>
        <v>0</v>
      </c>
      <c r="AV58" s="129">
        <f>'C 301 - Odvodnění parkoviště'!J35</f>
        <v>0</v>
      </c>
      <c r="AW58" s="129">
        <f>'C 301 - Odvodnění parkoviště'!J36</f>
        <v>0</v>
      </c>
      <c r="AX58" s="129">
        <f>'C 301 - Odvodnění parkoviště'!J37</f>
        <v>0</v>
      </c>
      <c r="AY58" s="129">
        <f>'C 301 - Odvodnění parkoviště'!J38</f>
        <v>0</v>
      </c>
      <c r="AZ58" s="129">
        <f>'C 301 - Odvodnění parkoviště'!F35</f>
        <v>0</v>
      </c>
      <c r="BA58" s="129">
        <f>'C 301 - Odvodnění parkoviště'!F36</f>
        <v>0</v>
      </c>
      <c r="BB58" s="129">
        <f>'C 301 - Odvodnění parkoviště'!F37</f>
        <v>0</v>
      </c>
      <c r="BC58" s="129">
        <f>'C 301 - Odvodnění parkoviště'!F38</f>
        <v>0</v>
      </c>
      <c r="BD58" s="131">
        <f>'C 301 - Odvodnění parkoviště'!F39</f>
        <v>0</v>
      </c>
      <c r="BT58" s="132" t="s">
        <v>82</v>
      </c>
      <c r="BV58" s="132" t="s">
        <v>75</v>
      </c>
      <c r="BW58" s="132" t="s">
        <v>93</v>
      </c>
      <c r="BX58" s="132" t="s">
        <v>81</v>
      </c>
      <c r="CL58" s="132" t="s">
        <v>19</v>
      </c>
    </row>
    <row r="59" s="3" customFormat="1" ht="16.5" customHeight="1">
      <c r="A59" s="123" t="s">
        <v>83</v>
      </c>
      <c r="B59" s="62"/>
      <c r="C59" s="124"/>
      <c r="D59" s="124"/>
      <c r="E59" s="125" t="s">
        <v>94</v>
      </c>
      <c r="F59" s="125"/>
      <c r="G59" s="125"/>
      <c r="H59" s="125"/>
      <c r="I59" s="125"/>
      <c r="J59" s="124"/>
      <c r="K59" s="125" t="s">
        <v>95</v>
      </c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6">
        <f>'C 401 - Veřejné osvětlení'!J32</f>
        <v>0</v>
      </c>
      <c r="AH59" s="124"/>
      <c r="AI59" s="124"/>
      <c r="AJ59" s="124"/>
      <c r="AK59" s="124"/>
      <c r="AL59" s="124"/>
      <c r="AM59" s="124"/>
      <c r="AN59" s="126">
        <f>SUM(AG59,AT59)</f>
        <v>0</v>
      </c>
      <c r="AO59" s="124"/>
      <c r="AP59" s="124"/>
      <c r="AQ59" s="127" t="s">
        <v>86</v>
      </c>
      <c r="AR59" s="64"/>
      <c r="AS59" s="133">
        <v>0</v>
      </c>
      <c r="AT59" s="134">
        <f>ROUND(SUM(AV59:AW59),2)</f>
        <v>0</v>
      </c>
      <c r="AU59" s="135">
        <f>'C 401 - Veřejné osvětlení'!P87</f>
        <v>0</v>
      </c>
      <c r="AV59" s="134">
        <f>'C 401 - Veřejné osvětlení'!J35</f>
        <v>0</v>
      </c>
      <c r="AW59" s="134">
        <f>'C 401 - Veřejné osvětlení'!J36</f>
        <v>0</v>
      </c>
      <c r="AX59" s="134">
        <f>'C 401 - Veřejné osvětlení'!J37</f>
        <v>0</v>
      </c>
      <c r="AY59" s="134">
        <f>'C 401 - Veřejné osvětlení'!J38</f>
        <v>0</v>
      </c>
      <c r="AZ59" s="134">
        <f>'C 401 - Veřejné osvětlení'!F35</f>
        <v>0</v>
      </c>
      <c r="BA59" s="134">
        <f>'C 401 - Veřejné osvětlení'!F36</f>
        <v>0</v>
      </c>
      <c r="BB59" s="134">
        <f>'C 401 - Veřejné osvětlení'!F37</f>
        <v>0</v>
      </c>
      <c r="BC59" s="134">
        <f>'C 401 - Veřejné osvětlení'!F38</f>
        <v>0</v>
      </c>
      <c r="BD59" s="136">
        <f>'C 401 - Veřejné osvětlení'!F39</f>
        <v>0</v>
      </c>
      <c r="BT59" s="132" t="s">
        <v>82</v>
      </c>
      <c r="BV59" s="132" t="s">
        <v>75</v>
      </c>
      <c r="BW59" s="132" t="s">
        <v>96</v>
      </c>
      <c r="BX59" s="132" t="s">
        <v>81</v>
      </c>
      <c r="CL59" s="132" t="s">
        <v>19</v>
      </c>
    </row>
    <row r="60" s="1" customFormat="1" ht="30" customHeight="1"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43"/>
    </row>
    <row r="61" s="1" customFormat="1" ht="6.96" customHeight="1"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43"/>
    </row>
  </sheetData>
  <sheetProtection sheet="1" formatColumns="0" formatRows="0" objects="1" scenarios="1" spinCount="100000" saltValue="32d8XsiAhHX49WfqVDEKgHxE7l4/DjD2wkIBKkgFudYfWhjRk2swag5Rhaf180SGOdBZARbetDw1O4vZdru/Hw==" hashValue="djs1KDksNDm4lkJBNtslXWQfw5d+GZ5m9vDXi78yhgE69DjUUXEBcTA2xPIHbqGSmcKbT1syEHrKMXGzEsK4Sw==" algorithmName="SHA-512" password="DBAF"/>
  <mergeCells count="58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E56:I56"/>
    <mergeCell ref="K56:AF56"/>
    <mergeCell ref="E57:I57"/>
    <mergeCell ref="K57:AF57"/>
    <mergeCell ref="E58:I58"/>
    <mergeCell ref="K58:AF58"/>
    <mergeCell ref="E59:I59"/>
    <mergeCell ref="K59:AF59"/>
  </mergeCells>
  <hyperlinks>
    <hyperlink ref="A56" location="'001 - Vedlejší a ostatní ...'!C2" display="/"/>
    <hyperlink ref="A57" location="'C 101 - Parkoviště'!C2" display="/"/>
    <hyperlink ref="A58" location="'C 301 - Odvodnění parkoviště'!C2" display="/"/>
    <hyperlink ref="A59" location="'C 401 - Veřejné osvětle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87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82</v>
      </c>
    </row>
    <row r="4" ht="24.96" customHeight="1">
      <c r="B4" s="20"/>
      <c r="D4" s="141" t="s">
        <v>97</v>
      </c>
      <c r="L4" s="20"/>
      <c r="M4" s="142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3" t="s">
        <v>16</v>
      </c>
      <c r="L6" s="20"/>
    </row>
    <row r="7" ht="16.5" customHeight="1">
      <c r="B7" s="20"/>
      <c r="E7" s="144" t="str">
        <f>'Rekapitulace stavby'!K6</f>
        <v>Vybudování 4 parkovišť v městském obvodu Ostrava - Jih</v>
      </c>
      <c r="F7" s="143"/>
      <c r="G7" s="143"/>
      <c r="H7" s="143"/>
      <c r="L7" s="20"/>
    </row>
    <row r="8" ht="12" customHeight="1">
      <c r="B8" s="20"/>
      <c r="D8" s="143" t="s">
        <v>98</v>
      </c>
      <c r="L8" s="20"/>
    </row>
    <row r="9" s="1" customFormat="1" ht="16.5" customHeight="1">
      <c r="B9" s="43"/>
      <c r="E9" s="144" t="s">
        <v>99</v>
      </c>
      <c r="F9" s="1"/>
      <c r="G9" s="1"/>
      <c r="H9" s="1"/>
      <c r="I9" s="145"/>
      <c r="L9" s="43"/>
    </row>
    <row r="10" s="1" customFormat="1" ht="12" customHeight="1">
      <c r="B10" s="43"/>
      <c r="D10" s="143" t="s">
        <v>100</v>
      </c>
      <c r="I10" s="145"/>
      <c r="L10" s="43"/>
    </row>
    <row r="11" s="1" customFormat="1" ht="36.96" customHeight="1">
      <c r="B11" s="43"/>
      <c r="E11" s="146" t="s">
        <v>101</v>
      </c>
      <c r="F11" s="1"/>
      <c r="G11" s="1"/>
      <c r="H11" s="1"/>
      <c r="I11" s="145"/>
      <c r="L11" s="43"/>
    </row>
    <row r="12" s="1" customFormat="1">
      <c r="B12" s="43"/>
      <c r="I12" s="145"/>
      <c r="L12" s="43"/>
    </row>
    <row r="13" s="1" customFormat="1" ht="12" customHeight="1">
      <c r="B13" s="43"/>
      <c r="D13" s="143" t="s">
        <v>18</v>
      </c>
      <c r="F13" s="132" t="s">
        <v>19</v>
      </c>
      <c r="I13" s="147" t="s">
        <v>20</v>
      </c>
      <c r="J13" s="132" t="s">
        <v>19</v>
      </c>
      <c r="L13" s="43"/>
    </row>
    <row r="14" s="1" customFormat="1" ht="12" customHeight="1">
      <c r="B14" s="43"/>
      <c r="D14" s="143" t="s">
        <v>21</v>
      </c>
      <c r="F14" s="132" t="s">
        <v>22</v>
      </c>
      <c r="I14" s="147" t="s">
        <v>23</v>
      </c>
      <c r="J14" s="148" t="str">
        <f>'Rekapitulace stavby'!AN8</f>
        <v>31. 12. 2017</v>
      </c>
      <c r="L14" s="43"/>
    </row>
    <row r="15" s="1" customFormat="1" ht="10.8" customHeight="1">
      <c r="B15" s="43"/>
      <c r="I15" s="145"/>
      <c r="L15" s="43"/>
    </row>
    <row r="16" s="1" customFormat="1" ht="12" customHeight="1">
      <c r="B16" s="43"/>
      <c r="D16" s="143" t="s">
        <v>25</v>
      </c>
      <c r="I16" s="147" t="s">
        <v>26</v>
      </c>
      <c r="J16" s="132" t="s">
        <v>19</v>
      </c>
      <c r="L16" s="43"/>
    </row>
    <row r="17" s="1" customFormat="1" ht="18" customHeight="1">
      <c r="B17" s="43"/>
      <c r="E17" s="132" t="s">
        <v>27</v>
      </c>
      <c r="I17" s="147" t="s">
        <v>28</v>
      </c>
      <c r="J17" s="132" t="s">
        <v>19</v>
      </c>
      <c r="L17" s="43"/>
    </row>
    <row r="18" s="1" customFormat="1" ht="6.96" customHeight="1">
      <c r="B18" s="43"/>
      <c r="I18" s="145"/>
      <c r="L18" s="43"/>
    </row>
    <row r="19" s="1" customFormat="1" ht="12" customHeight="1">
      <c r="B19" s="43"/>
      <c r="D19" s="143" t="s">
        <v>29</v>
      </c>
      <c r="I19" s="147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2"/>
      <c r="G20" s="132"/>
      <c r="H20" s="132"/>
      <c r="I20" s="147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5"/>
      <c r="L21" s="43"/>
    </row>
    <row r="22" s="1" customFormat="1" ht="12" customHeight="1">
      <c r="B22" s="43"/>
      <c r="D22" s="143" t="s">
        <v>31</v>
      </c>
      <c r="I22" s="147" t="s">
        <v>26</v>
      </c>
      <c r="J22" s="132" t="s">
        <v>19</v>
      </c>
      <c r="L22" s="43"/>
    </row>
    <row r="23" s="1" customFormat="1" ht="18" customHeight="1">
      <c r="B23" s="43"/>
      <c r="E23" s="132" t="s">
        <v>32</v>
      </c>
      <c r="I23" s="147" t="s">
        <v>28</v>
      </c>
      <c r="J23" s="132" t="s">
        <v>19</v>
      </c>
      <c r="L23" s="43"/>
    </row>
    <row r="24" s="1" customFormat="1" ht="6.96" customHeight="1">
      <c r="B24" s="43"/>
      <c r="I24" s="145"/>
      <c r="L24" s="43"/>
    </row>
    <row r="25" s="1" customFormat="1" ht="12" customHeight="1">
      <c r="B25" s="43"/>
      <c r="D25" s="143" t="s">
        <v>34</v>
      </c>
      <c r="I25" s="147" t="s">
        <v>26</v>
      </c>
      <c r="J25" s="132" t="s">
        <v>35</v>
      </c>
      <c r="L25" s="43"/>
    </row>
    <row r="26" s="1" customFormat="1" ht="18" customHeight="1">
      <c r="B26" s="43"/>
      <c r="E26" s="132" t="s">
        <v>36</v>
      </c>
      <c r="I26" s="147" t="s">
        <v>28</v>
      </c>
      <c r="J26" s="132" t="s">
        <v>19</v>
      </c>
      <c r="L26" s="43"/>
    </row>
    <row r="27" s="1" customFormat="1" ht="6.96" customHeight="1">
      <c r="B27" s="43"/>
      <c r="I27" s="145"/>
      <c r="L27" s="43"/>
    </row>
    <row r="28" s="1" customFormat="1" ht="12" customHeight="1">
      <c r="B28" s="43"/>
      <c r="D28" s="143" t="s">
        <v>37</v>
      </c>
      <c r="I28" s="145"/>
      <c r="L28" s="43"/>
    </row>
    <row r="29" s="7" customFormat="1" ht="16.5" customHeight="1">
      <c r="B29" s="149"/>
      <c r="E29" s="150" t="s">
        <v>19</v>
      </c>
      <c r="F29" s="150"/>
      <c r="G29" s="150"/>
      <c r="H29" s="150"/>
      <c r="I29" s="151"/>
      <c r="L29" s="149"/>
    </row>
    <row r="30" s="1" customFormat="1" ht="6.96" customHeight="1">
      <c r="B30" s="43"/>
      <c r="I30" s="145"/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52"/>
      <c r="J31" s="75"/>
      <c r="K31" s="75"/>
      <c r="L31" s="43"/>
    </row>
    <row r="32" s="1" customFormat="1" ht="25.44" customHeight="1">
      <c r="B32" s="43"/>
      <c r="D32" s="153" t="s">
        <v>39</v>
      </c>
      <c r="I32" s="145"/>
      <c r="J32" s="154">
        <f>ROUND(J91, 2)</f>
        <v>0</v>
      </c>
      <c r="L32" s="43"/>
    </row>
    <row r="33" s="1" customFormat="1" ht="6.96" customHeight="1">
      <c r="B33" s="43"/>
      <c r="D33" s="75"/>
      <c r="E33" s="75"/>
      <c r="F33" s="75"/>
      <c r="G33" s="75"/>
      <c r="H33" s="75"/>
      <c r="I33" s="152"/>
      <c r="J33" s="75"/>
      <c r="K33" s="75"/>
      <c r="L33" s="43"/>
    </row>
    <row r="34" s="1" customFormat="1" ht="14.4" customHeight="1">
      <c r="B34" s="43"/>
      <c r="F34" s="155" t="s">
        <v>41</v>
      </c>
      <c r="I34" s="156" t="s">
        <v>40</v>
      </c>
      <c r="J34" s="155" t="s">
        <v>42</v>
      </c>
      <c r="L34" s="43"/>
    </row>
    <row r="35" s="1" customFormat="1" ht="14.4" customHeight="1">
      <c r="B35" s="43"/>
      <c r="D35" s="157" t="s">
        <v>43</v>
      </c>
      <c r="E35" s="143" t="s">
        <v>44</v>
      </c>
      <c r="F35" s="158">
        <f>ROUND((SUM(BE91:BE129)),  2)</f>
        <v>0</v>
      </c>
      <c r="I35" s="159">
        <v>0.20999999999999999</v>
      </c>
      <c r="J35" s="158">
        <f>ROUND(((SUM(BE91:BE129))*I35),  2)</f>
        <v>0</v>
      </c>
      <c r="L35" s="43"/>
    </row>
    <row r="36" s="1" customFormat="1" ht="14.4" customHeight="1">
      <c r="B36" s="43"/>
      <c r="E36" s="143" t="s">
        <v>45</v>
      </c>
      <c r="F36" s="158">
        <f>ROUND((SUM(BF91:BF129)),  2)</f>
        <v>0</v>
      </c>
      <c r="I36" s="159">
        <v>0.14999999999999999</v>
      </c>
      <c r="J36" s="158">
        <f>ROUND(((SUM(BF91:BF129))*I36),  2)</f>
        <v>0</v>
      </c>
      <c r="L36" s="43"/>
    </row>
    <row r="37" hidden="1" s="1" customFormat="1" ht="14.4" customHeight="1">
      <c r="B37" s="43"/>
      <c r="E37" s="143" t="s">
        <v>46</v>
      </c>
      <c r="F37" s="158">
        <f>ROUND((SUM(BG91:BG129)),  2)</f>
        <v>0</v>
      </c>
      <c r="I37" s="159">
        <v>0.20999999999999999</v>
      </c>
      <c r="J37" s="158">
        <f>0</f>
        <v>0</v>
      </c>
      <c r="L37" s="43"/>
    </row>
    <row r="38" hidden="1" s="1" customFormat="1" ht="14.4" customHeight="1">
      <c r="B38" s="43"/>
      <c r="E38" s="143" t="s">
        <v>47</v>
      </c>
      <c r="F38" s="158">
        <f>ROUND((SUM(BH91:BH129)),  2)</f>
        <v>0</v>
      </c>
      <c r="I38" s="159">
        <v>0.14999999999999999</v>
      </c>
      <c r="J38" s="158">
        <f>0</f>
        <v>0</v>
      </c>
      <c r="L38" s="43"/>
    </row>
    <row r="39" hidden="1" s="1" customFormat="1" ht="14.4" customHeight="1">
      <c r="B39" s="43"/>
      <c r="E39" s="143" t="s">
        <v>48</v>
      </c>
      <c r="F39" s="158">
        <f>ROUND((SUM(BI91:BI129)),  2)</f>
        <v>0</v>
      </c>
      <c r="I39" s="159">
        <v>0</v>
      </c>
      <c r="J39" s="158">
        <f>0</f>
        <v>0</v>
      </c>
      <c r="L39" s="43"/>
    </row>
    <row r="40" s="1" customFormat="1" ht="6.96" customHeight="1">
      <c r="B40" s="43"/>
      <c r="I40" s="145"/>
      <c r="L40" s="43"/>
    </row>
    <row r="41" s="1" customFormat="1" ht="25.44" customHeight="1">
      <c r="B41" s="43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5"/>
      <c r="J41" s="166">
        <f>SUM(J32:J39)</f>
        <v>0</v>
      </c>
      <c r="K41" s="167"/>
      <c r="L41" s="43"/>
    </row>
    <row r="42" s="1" customFormat="1" ht="14.4" customHeight="1"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43"/>
    </row>
    <row r="46" s="1" customFormat="1" ht="6.96" customHeight="1"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43"/>
    </row>
    <row r="47" s="1" customFormat="1" ht="24.96" customHeight="1">
      <c r="B47" s="38"/>
      <c r="C47" s="23" t="s">
        <v>102</v>
      </c>
      <c r="D47" s="39"/>
      <c r="E47" s="39"/>
      <c r="F47" s="39"/>
      <c r="G47" s="39"/>
      <c r="H47" s="39"/>
      <c r="I47" s="145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5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5"/>
      <c r="J49" s="39"/>
      <c r="K49" s="39"/>
      <c r="L49" s="43"/>
    </row>
    <row r="50" s="1" customFormat="1" ht="16.5" customHeight="1">
      <c r="B50" s="38"/>
      <c r="C50" s="39"/>
      <c r="D50" s="39"/>
      <c r="E50" s="174" t="str">
        <f>E7</f>
        <v>Vybudování 4 parkovišť v městském obvodu Ostrava - Jih</v>
      </c>
      <c r="F50" s="32"/>
      <c r="G50" s="32"/>
      <c r="H50" s="32"/>
      <c r="I50" s="145"/>
      <c r="J50" s="39"/>
      <c r="K50" s="39"/>
      <c r="L50" s="43"/>
    </row>
    <row r="51" ht="12" customHeight="1">
      <c r="B51" s="21"/>
      <c r="C51" s="32" t="s">
        <v>98</v>
      </c>
      <c r="D51" s="22"/>
      <c r="E51" s="22"/>
      <c r="F51" s="22"/>
      <c r="G51" s="22"/>
      <c r="H51" s="22"/>
      <c r="I51" s="137"/>
      <c r="J51" s="22"/>
      <c r="K51" s="22"/>
      <c r="L51" s="20"/>
    </row>
    <row r="52" s="1" customFormat="1" ht="16.5" customHeight="1">
      <c r="B52" s="38"/>
      <c r="C52" s="39"/>
      <c r="D52" s="39"/>
      <c r="E52" s="174" t="s">
        <v>99</v>
      </c>
      <c r="F52" s="39"/>
      <c r="G52" s="39"/>
      <c r="H52" s="39"/>
      <c r="I52" s="145"/>
      <c r="J52" s="39"/>
      <c r="K52" s="39"/>
      <c r="L52" s="43"/>
    </row>
    <row r="53" s="1" customFormat="1" ht="12" customHeight="1">
      <c r="B53" s="38"/>
      <c r="C53" s="32" t="s">
        <v>100</v>
      </c>
      <c r="D53" s="39"/>
      <c r="E53" s="39"/>
      <c r="F53" s="39"/>
      <c r="G53" s="39"/>
      <c r="H53" s="39"/>
      <c r="I53" s="145"/>
      <c r="J53" s="39"/>
      <c r="K53" s="39"/>
      <c r="L53" s="43"/>
    </row>
    <row r="54" s="1" customFormat="1" ht="16.5" customHeight="1">
      <c r="B54" s="38"/>
      <c r="C54" s="39"/>
      <c r="D54" s="39"/>
      <c r="E54" s="68" t="str">
        <f>E11</f>
        <v>001 - Vedlejší a ostatní náklady</v>
      </c>
      <c r="F54" s="39"/>
      <c r="G54" s="39"/>
      <c r="H54" s="39"/>
      <c r="I54" s="145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5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 xml:space="preserve"> </v>
      </c>
      <c r="G56" s="39"/>
      <c r="H56" s="39"/>
      <c r="I56" s="147" t="s">
        <v>23</v>
      </c>
      <c r="J56" s="71" t="str">
        <f>IF(J14="","",J14)</f>
        <v>31. 12. 2017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5"/>
      <c r="J57" s="39"/>
      <c r="K57" s="39"/>
      <c r="L57" s="43"/>
    </row>
    <row r="58" s="1" customFormat="1" ht="15.15" customHeight="1">
      <c r="B58" s="38"/>
      <c r="C58" s="32" t="s">
        <v>25</v>
      </c>
      <c r="D58" s="39"/>
      <c r="E58" s="39"/>
      <c r="F58" s="27" t="str">
        <f>E17</f>
        <v>SMO - Městský obvod Ostrava - Jih</v>
      </c>
      <c r="G58" s="39"/>
      <c r="H58" s="39"/>
      <c r="I58" s="147" t="s">
        <v>31</v>
      </c>
      <c r="J58" s="36" t="str">
        <f>E23</f>
        <v>IVITAS a.s.</v>
      </c>
      <c r="K58" s="39"/>
      <c r="L58" s="43"/>
    </row>
    <row r="59" s="1" customFormat="1" ht="15.1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7" t="s">
        <v>34</v>
      </c>
      <c r="J59" s="36" t="str">
        <f>E26</f>
        <v>Jindřich Jansa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5"/>
      <c r="J60" s="39"/>
      <c r="K60" s="39"/>
      <c r="L60" s="43"/>
    </row>
    <row r="61" s="1" customFormat="1" ht="29.28" customHeight="1">
      <c r="B61" s="38"/>
      <c r="C61" s="175" t="s">
        <v>103</v>
      </c>
      <c r="D61" s="176"/>
      <c r="E61" s="176"/>
      <c r="F61" s="176"/>
      <c r="G61" s="176"/>
      <c r="H61" s="176"/>
      <c r="I61" s="177"/>
      <c r="J61" s="178" t="s">
        <v>104</v>
      </c>
      <c r="K61" s="176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5"/>
      <c r="J62" s="39"/>
      <c r="K62" s="39"/>
      <c r="L62" s="43"/>
    </row>
    <row r="63" s="1" customFormat="1" ht="22.8" customHeight="1">
      <c r="B63" s="38"/>
      <c r="C63" s="179" t="s">
        <v>71</v>
      </c>
      <c r="D63" s="39"/>
      <c r="E63" s="39"/>
      <c r="F63" s="39"/>
      <c r="G63" s="39"/>
      <c r="H63" s="39"/>
      <c r="I63" s="145"/>
      <c r="J63" s="101">
        <f>J91</f>
        <v>0</v>
      </c>
      <c r="K63" s="39"/>
      <c r="L63" s="43"/>
      <c r="AU63" s="17" t="s">
        <v>105</v>
      </c>
    </row>
    <row r="64" s="8" customFormat="1" ht="24.96" customHeight="1">
      <c r="B64" s="180"/>
      <c r="C64" s="181"/>
      <c r="D64" s="182" t="s">
        <v>106</v>
      </c>
      <c r="E64" s="183"/>
      <c r="F64" s="183"/>
      <c r="G64" s="183"/>
      <c r="H64" s="183"/>
      <c r="I64" s="184"/>
      <c r="J64" s="185">
        <f>J92</f>
        <v>0</v>
      </c>
      <c r="K64" s="181"/>
      <c r="L64" s="186"/>
    </row>
    <row r="65" s="9" customFormat="1" ht="19.92" customHeight="1">
      <c r="B65" s="187"/>
      <c r="C65" s="124"/>
      <c r="D65" s="188" t="s">
        <v>107</v>
      </c>
      <c r="E65" s="189"/>
      <c r="F65" s="189"/>
      <c r="G65" s="189"/>
      <c r="H65" s="189"/>
      <c r="I65" s="190"/>
      <c r="J65" s="191">
        <f>J93</f>
        <v>0</v>
      </c>
      <c r="K65" s="124"/>
      <c r="L65" s="192"/>
    </row>
    <row r="66" s="9" customFormat="1" ht="19.92" customHeight="1">
      <c r="B66" s="187"/>
      <c r="C66" s="124"/>
      <c r="D66" s="188" t="s">
        <v>108</v>
      </c>
      <c r="E66" s="189"/>
      <c r="F66" s="189"/>
      <c r="G66" s="189"/>
      <c r="H66" s="189"/>
      <c r="I66" s="190"/>
      <c r="J66" s="191">
        <f>J102</f>
        <v>0</v>
      </c>
      <c r="K66" s="124"/>
      <c r="L66" s="192"/>
    </row>
    <row r="67" s="9" customFormat="1" ht="19.92" customHeight="1">
      <c r="B67" s="187"/>
      <c r="C67" s="124"/>
      <c r="D67" s="188" t="s">
        <v>109</v>
      </c>
      <c r="E67" s="189"/>
      <c r="F67" s="189"/>
      <c r="G67" s="189"/>
      <c r="H67" s="189"/>
      <c r="I67" s="190"/>
      <c r="J67" s="191">
        <f>J112</f>
        <v>0</v>
      </c>
      <c r="K67" s="124"/>
      <c r="L67" s="192"/>
    </row>
    <row r="68" s="9" customFormat="1" ht="19.92" customHeight="1">
      <c r="B68" s="187"/>
      <c r="C68" s="124"/>
      <c r="D68" s="188" t="s">
        <v>110</v>
      </c>
      <c r="E68" s="189"/>
      <c r="F68" s="189"/>
      <c r="G68" s="189"/>
      <c r="H68" s="189"/>
      <c r="I68" s="190"/>
      <c r="J68" s="191">
        <f>J118</f>
        <v>0</v>
      </c>
      <c r="K68" s="124"/>
      <c r="L68" s="192"/>
    </row>
    <row r="69" s="9" customFormat="1" ht="19.92" customHeight="1">
      <c r="B69" s="187"/>
      <c r="C69" s="124"/>
      <c r="D69" s="188" t="s">
        <v>111</v>
      </c>
      <c r="E69" s="189"/>
      <c r="F69" s="189"/>
      <c r="G69" s="189"/>
      <c r="H69" s="189"/>
      <c r="I69" s="190"/>
      <c r="J69" s="191">
        <f>J124</f>
        <v>0</v>
      </c>
      <c r="K69" s="124"/>
      <c r="L69" s="192"/>
    </row>
    <row r="70" s="1" customFormat="1" ht="21.84" customHeight="1">
      <c r="B70" s="38"/>
      <c r="C70" s="39"/>
      <c r="D70" s="39"/>
      <c r="E70" s="39"/>
      <c r="F70" s="39"/>
      <c r="G70" s="39"/>
      <c r="H70" s="39"/>
      <c r="I70" s="145"/>
      <c r="J70" s="39"/>
      <c r="K70" s="39"/>
      <c r="L70" s="43"/>
    </row>
    <row r="71" s="1" customFormat="1" ht="6.96" customHeight="1">
      <c r="B71" s="58"/>
      <c r="C71" s="59"/>
      <c r="D71" s="59"/>
      <c r="E71" s="59"/>
      <c r="F71" s="59"/>
      <c r="G71" s="59"/>
      <c r="H71" s="59"/>
      <c r="I71" s="170"/>
      <c r="J71" s="59"/>
      <c r="K71" s="59"/>
      <c r="L71" s="43"/>
    </row>
    <row r="75" s="1" customFormat="1" ht="6.96" customHeight="1">
      <c r="B75" s="60"/>
      <c r="C75" s="61"/>
      <c r="D75" s="61"/>
      <c r="E75" s="61"/>
      <c r="F75" s="61"/>
      <c r="G75" s="61"/>
      <c r="H75" s="61"/>
      <c r="I75" s="173"/>
      <c r="J75" s="61"/>
      <c r="K75" s="61"/>
      <c r="L75" s="43"/>
    </row>
    <row r="76" s="1" customFormat="1" ht="24.96" customHeight="1">
      <c r="B76" s="38"/>
      <c r="C76" s="23" t="s">
        <v>112</v>
      </c>
      <c r="D76" s="39"/>
      <c r="E76" s="39"/>
      <c r="F76" s="39"/>
      <c r="G76" s="39"/>
      <c r="H76" s="39"/>
      <c r="I76" s="145"/>
      <c r="J76" s="39"/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45"/>
      <c r="J77" s="39"/>
      <c r="K77" s="39"/>
      <c r="L77" s="43"/>
    </row>
    <row r="78" s="1" customFormat="1" ht="12" customHeight="1">
      <c r="B78" s="38"/>
      <c r="C78" s="32" t="s">
        <v>16</v>
      </c>
      <c r="D78" s="39"/>
      <c r="E78" s="39"/>
      <c r="F78" s="39"/>
      <c r="G78" s="39"/>
      <c r="H78" s="39"/>
      <c r="I78" s="145"/>
      <c r="J78" s="39"/>
      <c r="K78" s="39"/>
      <c r="L78" s="43"/>
    </row>
    <row r="79" s="1" customFormat="1" ht="16.5" customHeight="1">
      <c r="B79" s="38"/>
      <c r="C79" s="39"/>
      <c r="D79" s="39"/>
      <c r="E79" s="174" t="str">
        <f>E7</f>
        <v>Vybudování 4 parkovišť v městském obvodu Ostrava - Jih</v>
      </c>
      <c r="F79" s="32"/>
      <c r="G79" s="32"/>
      <c r="H79" s="32"/>
      <c r="I79" s="145"/>
      <c r="J79" s="39"/>
      <c r="K79" s="39"/>
      <c r="L79" s="43"/>
    </row>
    <row r="80" ht="12" customHeight="1">
      <c r="B80" s="21"/>
      <c r="C80" s="32" t="s">
        <v>98</v>
      </c>
      <c r="D80" s="22"/>
      <c r="E80" s="22"/>
      <c r="F80" s="22"/>
      <c r="G80" s="22"/>
      <c r="H80" s="22"/>
      <c r="I80" s="137"/>
      <c r="J80" s="22"/>
      <c r="K80" s="22"/>
      <c r="L80" s="20"/>
    </row>
    <row r="81" s="1" customFormat="1" ht="16.5" customHeight="1">
      <c r="B81" s="38"/>
      <c r="C81" s="39"/>
      <c r="D81" s="39"/>
      <c r="E81" s="174" t="s">
        <v>99</v>
      </c>
      <c r="F81" s="39"/>
      <c r="G81" s="39"/>
      <c r="H81" s="39"/>
      <c r="I81" s="145"/>
      <c r="J81" s="39"/>
      <c r="K81" s="39"/>
      <c r="L81" s="43"/>
    </row>
    <row r="82" s="1" customFormat="1" ht="12" customHeight="1">
      <c r="B82" s="38"/>
      <c r="C82" s="32" t="s">
        <v>100</v>
      </c>
      <c r="D82" s="39"/>
      <c r="E82" s="39"/>
      <c r="F82" s="39"/>
      <c r="G82" s="39"/>
      <c r="H82" s="39"/>
      <c r="I82" s="145"/>
      <c r="J82" s="39"/>
      <c r="K82" s="39"/>
      <c r="L82" s="43"/>
    </row>
    <row r="83" s="1" customFormat="1" ht="16.5" customHeight="1">
      <c r="B83" s="38"/>
      <c r="C83" s="39"/>
      <c r="D83" s="39"/>
      <c r="E83" s="68" t="str">
        <f>E11</f>
        <v>001 - Vedlejší a ostatní náklady</v>
      </c>
      <c r="F83" s="39"/>
      <c r="G83" s="39"/>
      <c r="H83" s="39"/>
      <c r="I83" s="145"/>
      <c r="J83" s="39"/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45"/>
      <c r="J84" s="39"/>
      <c r="K84" s="39"/>
      <c r="L84" s="43"/>
    </row>
    <row r="85" s="1" customFormat="1" ht="12" customHeight="1">
      <c r="B85" s="38"/>
      <c r="C85" s="32" t="s">
        <v>21</v>
      </c>
      <c r="D85" s="39"/>
      <c r="E85" s="39"/>
      <c r="F85" s="27" t="str">
        <f>F14</f>
        <v xml:space="preserve"> </v>
      </c>
      <c r="G85" s="39"/>
      <c r="H85" s="39"/>
      <c r="I85" s="147" t="s">
        <v>23</v>
      </c>
      <c r="J85" s="71" t="str">
        <f>IF(J14="","",J14)</f>
        <v>31. 12. 2017</v>
      </c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5"/>
      <c r="J86" s="39"/>
      <c r="K86" s="39"/>
      <c r="L86" s="43"/>
    </row>
    <row r="87" s="1" customFormat="1" ht="15.15" customHeight="1">
      <c r="B87" s="38"/>
      <c r="C87" s="32" t="s">
        <v>25</v>
      </c>
      <c r="D87" s="39"/>
      <c r="E87" s="39"/>
      <c r="F87" s="27" t="str">
        <f>E17</f>
        <v>SMO - Městský obvod Ostrava - Jih</v>
      </c>
      <c r="G87" s="39"/>
      <c r="H87" s="39"/>
      <c r="I87" s="147" t="s">
        <v>31</v>
      </c>
      <c r="J87" s="36" t="str">
        <f>E23</f>
        <v>IVITAS a.s.</v>
      </c>
      <c r="K87" s="39"/>
      <c r="L87" s="43"/>
    </row>
    <row r="88" s="1" customFormat="1" ht="15.15" customHeight="1">
      <c r="B88" s="38"/>
      <c r="C88" s="32" t="s">
        <v>29</v>
      </c>
      <c r="D88" s="39"/>
      <c r="E88" s="39"/>
      <c r="F88" s="27" t="str">
        <f>IF(E20="","",E20)</f>
        <v>Vyplň údaj</v>
      </c>
      <c r="G88" s="39"/>
      <c r="H88" s="39"/>
      <c r="I88" s="147" t="s">
        <v>34</v>
      </c>
      <c r="J88" s="36" t="str">
        <f>E26</f>
        <v>Jindřich Jansa</v>
      </c>
      <c r="K88" s="39"/>
      <c r="L88" s="43"/>
    </row>
    <row r="89" s="1" customFormat="1" ht="10.32" customHeight="1">
      <c r="B89" s="38"/>
      <c r="C89" s="39"/>
      <c r="D89" s="39"/>
      <c r="E89" s="39"/>
      <c r="F89" s="39"/>
      <c r="G89" s="39"/>
      <c r="H89" s="39"/>
      <c r="I89" s="145"/>
      <c r="J89" s="39"/>
      <c r="K89" s="39"/>
      <c r="L89" s="43"/>
    </row>
    <row r="90" s="10" customFormat="1" ht="29.28" customHeight="1">
      <c r="B90" s="193"/>
      <c r="C90" s="194" t="s">
        <v>113</v>
      </c>
      <c r="D90" s="195" t="s">
        <v>58</v>
      </c>
      <c r="E90" s="195" t="s">
        <v>54</v>
      </c>
      <c r="F90" s="195" t="s">
        <v>55</v>
      </c>
      <c r="G90" s="195" t="s">
        <v>114</v>
      </c>
      <c r="H90" s="195" t="s">
        <v>115</v>
      </c>
      <c r="I90" s="196" t="s">
        <v>116</v>
      </c>
      <c r="J90" s="195" t="s">
        <v>104</v>
      </c>
      <c r="K90" s="197" t="s">
        <v>117</v>
      </c>
      <c r="L90" s="198"/>
      <c r="M90" s="91" t="s">
        <v>19</v>
      </c>
      <c r="N90" s="92" t="s">
        <v>43</v>
      </c>
      <c r="O90" s="92" t="s">
        <v>118</v>
      </c>
      <c r="P90" s="92" t="s">
        <v>119</v>
      </c>
      <c r="Q90" s="92" t="s">
        <v>120</v>
      </c>
      <c r="R90" s="92" t="s">
        <v>121</v>
      </c>
      <c r="S90" s="92" t="s">
        <v>122</v>
      </c>
      <c r="T90" s="93" t="s">
        <v>123</v>
      </c>
    </row>
    <row r="91" s="1" customFormat="1" ht="22.8" customHeight="1">
      <c r="B91" s="38"/>
      <c r="C91" s="98" t="s">
        <v>124</v>
      </c>
      <c r="D91" s="39"/>
      <c r="E91" s="39"/>
      <c r="F91" s="39"/>
      <c r="G91" s="39"/>
      <c r="H91" s="39"/>
      <c r="I91" s="145"/>
      <c r="J91" s="199">
        <f>BK91</f>
        <v>0</v>
      </c>
      <c r="K91" s="39"/>
      <c r="L91" s="43"/>
      <c r="M91" s="94"/>
      <c r="N91" s="95"/>
      <c r="O91" s="95"/>
      <c r="P91" s="200">
        <f>P92</f>
        <v>0</v>
      </c>
      <c r="Q91" s="95"/>
      <c r="R91" s="200">
        <f>R92</f>
        <v>0</v>
      </c>
      <c r="S91" s="95"/>
      <c r="T91" s="201">
        <f>T92</f>
        <v>0</v>
      </c>
      <c r="AT91" s="17" t="s">
        <v>72</v>
      </c>
      <c r="AU91" s="17" t="s">
        <v>105</v>
      </c>
      <c r="BK91" s="202">
        <f>BK92</f>
        <v>0</v>
      </c>
    </row>
    <row r="92" s="11" customFormat="1" ht="25.92" customHeight="1">
      <c r="B92" s="203"/>
      <c r="C92" s="204"/>
      <c r="D92" s="205" t="s">
        <v>72</v>
      </c>
      <c r="E92" s="206" t="s">
        <v>125</v>
      </c>
      <c r="F92" s="206" t="s">
        <v>126</v>
      </c>
      <c r="G92" s="204"/>
      <c r="H92" s="204"/>
      <c r="I92" s="207"/>
      <c r="J92" s="208">
        <f>BK92</f>
        <v>0</v>
      </c>
      <c r="K92" s="204"/>
      <c r="L92" s="209"/>
      <c r="M92" s="210"/>
      <c r="N92" s="211"/>
      <c r="O92" s="211"/>
      <c r="P92" s="212">
        <f>P93+P102+P112+P118+P124</f>
        <v>0</v>
      </c>
      <c r="Q92" s="211"/>
      <c r="R92" s="212">
        <f>R93+R102+R112+R118+R124</f>
        <v>0</v>
      </c>
      <c r="S92" s="211"/>
      <c r="T92" s="213">
        <f>T93+T102+T112+T118+T124</f>
        <v>0</v>
      </c>
      <c r="AR92" s="214" t="s">
        <v>127</v>
      </c>
      <c r="AT92" s="215" t="s">
        <v>72</v>
      </c>
      <c r="AU92" s="215" t="s">
        <v>73</v>
      </c>
      <c r="AY92" s="214" t="s">
        <v>128</v>
      </c>
      <c r="BK92" s="216">
        <f>BK93+BK102+BK112+BK118+BK124</f>
        <v>0</v>
      </c>
    </row>
    <row r="93" s="11" customFormat="1" ht="22.8" customHeight="1">
      <c r="B93" s="203"/>
      <c r="C93" s="204"/>
      <c r="D93" s="205" t="s">
        <v>72</v>
      </c>
      <c r="E93" s="217" t="s">
        <v>129</v>
      </c>
      <c r="F93" s="217" t="s">
        <v>130</v>
      </c>
      <c r="G93" s="204"/>
      <c r="H93" s="204"/>
      <c r="I93" s="207"/>
      <c r="J93" s="218">
        <f>BK93</f>
        <v>0</v>
      </c>
      <c r="K93" s="204"/>
      <c r="L93" s="209"/>
      <c r="M93" s="210"/>
      <c r="N93" s="211"/>
      <c r="O93" s="211"/>
      <c r="P93" s="212">
        <f>SUM(P94:P101)</f>
        <v>0</v>
      </c>
      <c r="Q93" s="211"/>
      <c r="R93" s="212">
        <f>SUM(R94:R101)</f>
        <v>0</v>
      </c>
      <c r="S93" s="211"/>
      <c r="T93" s="213">
        <f>SUM(T94:T101)</f>
        <v>0</v>
      </c>
      <c r="AR93" s="214" t="s">
        <v>127</v>
      </c>
      <c r="AT93" s="215" t="s">
        <v>72</v>
      </c>
      <c r="AU93" s="215" t="s">
        <v>80</v>
      </c>
      <c r="AY93" s="214" t="s">
        <v>128</v>
      </c>
      <c r="BK93" s="216">
        <f>SUM(BK94:BK101)</f>
        <v>0</v>
      </c>
    </row>
    <row r="94" s="1" customFormat="1" ht="16.5" customHeight="1">
      <c r="B94" s="38"/>
      <c r="C94" s="219" t="s">
        <v>80</v>
      </c>
      <c r="D94" s="219" t="s">
        <v>131</v>
      </c>
      <c r="E94" s="220" t="s">
        <v>132</v>
      </c>
      <c r="F94" s="221" t="s">
        <v>133</v>
      </c>
      <c r="G94" s="222" t="s">
        <v>134</v>
      </c>
      <c r="H94" s="223">
        <v>1</v>
      </c>
      <c r="I94" s="224"/>
      <c r="J94" s="225">
        <f>ROUND(I94*H94,2)</f>
        <v>0</v>
      </c>
      <c r="K94" s="221" t="s">
        <v>135</v>
      </c>
      <c r="L94" s="43"/>
      <c r="M94" s="226" t="s">
        <v>19</v>
      </c>
      <c r="N94" s="227" t="s">
        <v>44</v>
      </c>
      <c r="O94" s="83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30" t="s">
        <v>136</v>
      </c>
      <c r="AT94" s="230" t="s">
        <v>131</v>
      </c>
      <c r="AU94" s="230" t="s">
        <v>82</v>
      </c>
      <c r="AY94" s="17" t="s">
        <v>128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17" t="s">
        <v>80</v>
      </c>
      <c r="BK94" s="231">
        <f>ROUND(I94*H94,2)</f>
        <v>0</v>
      </c>
      <c r="BL94" s="17" t="s">
        <v>136</v>
      </c>
      <c r="BM94" s="230" t="s">
        <v>137</v>
      </c>
    </row>
    <row r="95" s="1" customFormat="1">
      <c r="B95" s="38"/>
      <c r="C95" s="39"/>
      <c r="D95" s="232" t="s">
        <v>138</v>
      </c>
      <c r="E95" s="39"/>
      <c r="F95" s="233" t="s">
        <v>139</v>
      </c>
      <c r="G95" s="39"/>
      <c r="H95" s="39"/>
      <c r="I95" s="145"/>
      <c r="J95" s="39"/>
      <c r="K95" s="39"/>
      <c r="L95" s="43"/>
      <c r="M95" s="234"/>
      <c r="N95" s="83"/>
      <c r="O95" s="83"/>
      <c r="P95" s="83"/>
      <c r="Q95" s="83"/>
      <c r="R95" s="83"/>
      <c r="S95" s="83"/>
      <c r="T95" s="84"/>
      <c r="AT95" s="17" t="s">
        <v>138</v>
      </c>
      <c r="AU95" s="17" t="s">
        <v>82</v>
      </c>
    </row>
    <row r="96" s="12" customFormat="1">
      <c r="B96" s="235"/>
      <c r="C96" s="236"/>
      <c r="D96" s="232" t="s">
        <v>140</v>
      </c>
      <c r="E96" s="237" t="s">
        <v>19</v>
      </c>
      <c r="F96" s="238" t="s">
        <v>141</v>
      </c>
      <c r="G96" s="236"/>
      <c r="H96" s="237" t="s">
        <v>19</v>
      </c>
      <c r="I96" s="239"/>
      <c r="J96" s="236"/>
      <c r="K96" s="236"/>
      <c r="L96" s="240"/>
      <c r="M96" s="241"/>
      <c r="N96" s="242"/>
      <c r="O96" s="242"/>
      <c r="P96" s="242"/>
      <c r="Q96" s="242"/>
      <c r="R96" s="242"/>
      <c r="S96" s="242"/>
      <c r="T96" s="243"/>
      <c r="AT96" s="244" t="s">
        <v>140</v>
      </c>
      <c r="AU96" s="244" t="s">
        <v>82</v>
      </c>
      <c r="AV96" s="12" t="s">
        <v>80</v>
      </c>
      <c r="AW96" s="12" t="s">
        <v>33</v>
      </c>
      <c r="AX96" s="12" t="s">
        <v>73</v>
      </c>
      <c r="AY96" s="244" t="s">
        <v>128</v>
      </c>
    </row>
    <row r="97" s="12" customFormat="1">
      <c r="B97" s="235"/>
      <c r="C97" s="236"/>
      <c r="D97" s="232" t="s">
        <v>140</v>
      </c>
      <c r="E97" s="237" t="s">
        <v>19</v>
      </c>
      <c r="F97" s="238" t="s">
        <v>142</v>
      </c>
      <c r="G97" s="236"/>
      <c r="H97" s="237" t="s">
        <v>19</v>
      </c>
      <c r="I97" s="239"/>
      <c r="J97" s="236"/>
      <c r="K97" s="236"/>
      <c r="L97" s="240"/>
      <c r="M97" s="241"/>
      <c r="N97" s="242"/>
      <c r="O97" s="242"/>
      <c r="P97" s="242"/>
      <c r="Q97" s="242"/>
      <c r="R97" s="242"/>
      <c r="S97" s="242"/>
      <c r="T97" s="243"/>
      <c r="AT97" s="244" t="s">
        <v>140</v>
      </c>
      <c r="AU97" s="244" t="s">
        <v>82</v>
      </c>
      <c r="AV97" s="12" t="s">
        <v>80</v>
      </c>
      <c r="AW97" s="12" t="s">
        <v>33</v>
      </c>
      <c r="AX97" s="12" t="s">
        <v>73</v>
      </c>
      <c r="AY97" s="244" t="s">
        <v>128</v>
      </c>
    </row>
    <row r="98" s="13" customFormat="1">
      <c r="B98" s="245"/>
      <c r="C98" s="246"/>
      <c r="D98" s="232" t="s">
        <v>140</v>
      </c>
      <c r="E98" s="247" t="s">
        <v>19</v>
      </c>
      <c r="F98" s="248" t="s">
        <v>80</v>
      </c>
      <c r="G98" s="246"/>
      <c r="H98" s="249">
        <v>1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AT98" s="255" t="s">
        <v>140</v>
      </c>
      <c r="AU98" s="255" t="s">
        <v>82</v>
      </c>
      <c r="AV98" s="13" t="s">
        <v>82</v>
      </c>
      <c r="AW98" s="13" t="s">
        <v>33</v>
      </c>
      <c r="AX98" s="13" t="s">
        <v>73</v>
      </c>
      <c r="AY98" s="255" t="s">
        <v>128</v>
      </c>
    </row>
    <row r="99" s="14" customFormat="1">
      <c r="B99" s="256"/>
      <c r="C99" s="257"/>
      <c r="D99" s="232" t="s">
        <v>140</v>
      </c>
      <c r="E99" s="258" t="s">
        <v>19</v>
      </c>
      <c r="F99" s="259" t="s">
        <v>143</v>
      </c>
      <c r="G99" s="257"/>
      <c r="H99" s="260">
        <v>1</v>
      </c>
      <c r="I99" s="261"/>
      <c r="J99" s="257"/>
      <c r="K99" s="257"/>
      <c r="L99" s="262"/>
      <c r="M99" s="263"/>
      <c r="N99" s="264"/>
      <c r="O99" s="264"/>
      <c r="P99" s="264"/>
      <c r="Q99" s="264"/>
      <c r="R99" s="264"/>
      <c r="S99" s="264"/>
      <c r="T99" s="265"/>
      <c r="AT99" s="266" t="s">
        <v>140</v>
      </c>
      <c r="AU99" s="266" t="s">
        <v>82</v>
      </c>
      <c r="AV99" s="14" t="s">
        <v>144</v>
      </c>
      <c r="AW99" s="14" t="s">
        <v>33</v>
      </c>
      <c r="AX99" s="14" t="s">
        <v>80</v>
      </c>
      <c r="AY99" s="266" t="s">
        <v>128</v>
      </c>
    </row>
    <row r="100" s="1" customFormat="1" ht="16.5" customHeight="1">
      <c r="B100" s="38"/>
      <c r="C100" s="219" t="s">
        <v>82</v>
      </c>
      <c r="D100" s="219" t="s">
        <v>131</v>
      </c>
      <c r="E100" s="220" t="s">
        <v>145</v>
      </c>
      <c r="F100" s="221" t="s">
        <v>146</v>
      </c>
      <c r="G100" s="222" t="s">
        <v>134</v>
      </c>
      <c r="H100" s="223">
        <v>1</v>
      </c>
      <c r="I100" s="224"/>
      <c r="J100" s="225">
        <f>ROUND(I100*H100,2)</f>
        <v>0</v>
      </c>
      <c r="K100" s="221" t="s">
        <v>147</v>
      </c>
      <c r="L100" s="43"/>
      <c r="M100" s="226" t="s">
        <v>19</v>
      </c>
      <c r="N100" s="227" t="s">
        <v>44</v>
      </c>
      <c r="O100" s="83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30" t="s">
        <v>136</v>
      </c>
      <c r="AT100" s="230" t="s">
        <v>131</v>
      </c>
      <c r="AU100" s="230" t="s">
        <v>82</v>
      </c>
      <c r="AY100" s="17" t="s">
        <v>128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17" t="s">
        <v>80</v>
      </c>
      <c r="BK100" s="231">
        <f>ROUND(I100*H100,2)</f>
        <v>0</v>
      </c>
      <c r="BL100" s="17" t="s">
        <v>136</v>
      </c>
      <c r="BM100" s="230" t="s">
        <v>148</v>
      </c>
    </row>
    <row r="101" s="1" customFormat="1">
      <c r="B101" s="38"/>
      <c r="C101" s="39"/>
      <c r="D101" s="232" t="s">
        <v>138</v>
      </c>
      <c r="E101" s="39"/>
      <c r="F101" s="233" t="s">
        <v>146</v>
      </c>
      <c r="G101" s="39"/>
      <c r="H101" s="39"/>
      <c r="I101" s="145"/>
      <c r="J101" s="39"/>
      <c r="K101" s="39"/>
      <c r="L101" s="43"/>
      <c r="M101" s="234"/>
      <c r="N101" s="83"/>
      <c r="O101" s="83"/>
      <c r="P101" s="83"/>
      <c r="Q101" s="83"/>
      <c r="R101" s="83"/>
      <c r="S101" s="83"/>
      <c r="T101" s="84"/>
      <c r="AT101" s="17" t="s">
        <v>138</v>
      </c>
      <c r="AU101" s="17" t="s">
        <v>82</v>
      </c>
    </row>
    <row r="102" s="11" customFormat="1" ht="22.8" customHeight="1">
      <c r="B102" s="203"/>
      <c r="C102" s="204"/>
      <c r="D102" s="205" t="s">
        <v>72</v>
      </c>
      <c r="E102" s="217" t="s">
        <v>149</v>
      </c>
      <c r="F102" s="217" t="s">
        <v>150</v>
      </c>
      <c r="G102" s="204"/>
      <c r="H102" s="204"/>
      <c r="I102" s="207"/>
      <c r="J102" s="218">
        <f>BK102</f>
        <v>0</v>
      </c>
      <c r="K102" s="204"/>
      <c r="L102" s="209"/>
      <c r="M102" s="210"/>
      <c r="N102" s="211"/>
      <c r="O102" s="211"/>
      <c r="P102" s="212">
        <f>SUM(P103:P111)</f>
        <v>0</v>
      </c>
      <c r="Q102" s="211"/>
      <c r="R102" s="212">
        <f>SUM(R103:R111)</f>
        <v>0</v>
      </c>
      <c r="S102" s="211"/>
      <c r="T102" s="213">
        <f>SUM(T103:T111)</f>
        <v>0</v>
      </c>
      <c r="AR102" s="214" t="s">
        <v>127</v>
      </c>
      <c r="AT102" s="215" t="s">
        <v>72</v>
      </c>
      <c r="AU102" s="215" t="s">
        <v>80</v>
      </c>
      <c r="AY102" s="214" t="s">
        <v>128</v>
      </c>
      <c r="BK102" s="216">
        <f>SUM(BK103:BK111)</f>
        <v>0</v>
      </c>
    </row>
    <row r="103" s="1" customFormat="1" ht="16.5" customHeight="1">
      <c r="B103" s="38"/>
      <c r="C103" s="219" t="s">
        <v>151</v>
      </c>
      <c r="D103" s="219" t="s">
        <v>131</v>
      </c>
      <c r="E103" s="220" t="s">
        <v>152</v>
      </c>
      <c r="F103" s="221" t="s">
        <v>150</v>
      </c>
      <c r="G103" s="222" t="s">
        <v>134</v>
      </c>
      <c r="H103" s="223">
        <v>1</v>
      </c>
      <c r="I103" s="224"/>
      <c r="J103" s="225">
        <f>ROUND(I103*H103,2)</f>
        <v>0</v>
      </c>
      <c r="K103" s="221" t="s">
        <v>135</v>
      </c>
      <c r="L103" s="43"/>
      <c r="M103" s="226" t="s">
        <v>19</v>
      </c>
      <c r="N103" s="227" t="s">
        <v>44</v>
      </c>
      <c r="O103" s="83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230" t="s">
        <v>136</v>
      </c>
      <c r="AT103" s="230" t="s">
        <v>131</v>
      </c>
      <c r="AU103" s="230" t="s">
        <v>82</v>
      </c>
      <c r="AY103" s="17" t="s">
        <v>128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17" t="s">
        <v>80</v>
      </c>
      <c r="BK103" s="231">
        <f>ROUND(I103*H103,2)</f>
        <v>0</v>
      </c>
      <c r="BL103" s="17" t="s">
        <v>136</v>
      </c>
      <c r="BM103" s="230" t="s">
        <v>153</v>
      </c>
    </row>
    <row r="104" s="1" customFormat="1">
      <c r="B104" s="38"/>
      <c r="C104" s="39"/>
      <c r="D104" s="232" t="s">
        <v>138</v>
      </c>
      <c r="E104" s="39"/>
      <c r="F104" s="233" t="s">
        <v>154</v>
      </c>
      <c r="G104" s="39"/>
      <c r="H104" s="39"/>
      <c r="I104" s="145"/>
      <c r="J104" s="39"/>
      <c r="K104" s="39"/>
      <c r="L104" s="43"/>
      <c r="M104" s="234"/>
      <c r="N104" s="83"/>
      <c r="O104" s="83"/>
      <c r="P104" s="83"/>
      <c r="Q104" s="83"/>
      <c r="R104" s="83"/>
      <c r="S104" s="83"/>
      <c r="T104" s="84"/>
      <c r="AT104" s="17" t="s">
        <v>138</v>
      </c>
      <c r="AU104" s="17" t="s">
        <v>82</v>
      </c>
    </row>
    <row r="105" s="12" customFormat="1">
      <c r="B105" s="235"/>
      <c r="C105" s="236"/>
      <c r="D105" s="232" t="s">
        <v>140</v>
      </c>
      <c r="E105" s="237" t="s">
        <v>19</v>
      </c>
      <c r="F105" s="238" t="s">
        <v>155</v>
      </c>
      <c r="G105" s="236"/>
      <c r="H105" s="237" t="s">
        <v>19</v>
      </c>
      <c r="I105" s="239"/>
      <c r="J105" s="236"/>
      <c r="K105" s="236"/>
      <c r="L105" s="240"/>
      <c r="M105" s="241"/>
      <c r="N105" s="242"/>
      <c r="O105" s="242"/>
      <c r="P105" s="242"/>
      <c r="Q105" s="242"/>
      <c r="R105" s="242"/>
      <c r="S105" s="242"/>
      <c r="T105" s="243"/>
      <c r="AT105" s="244" t="s">
        <v>140</v>
      </c>
      <c r="AU105" s="244" t="s">
        <v>82</v>
      </c>
      <c r="AV105" s="12" t="s">
        <v>80</v>
      </c>
      <c r="AW105" s="12" t="s">
        <v>33</v>
      </c>
      <c r="AX105" s="12" t="s">
        <v>73</v>
      </c>
      <c r="AY105" s="244" t="s">
        <v>128</v>
      </c>
    </row>
    <row r="106" s="13" customFormat="1">
      <c r="B106" s="245"/>
      <c r="C106" s="246"/>
      <c r="D106" s="232" t="s">
        <v>140</v>
      </c>
      <c r="E106" s="247" t="s">
        <v>19</v>
      </c>
      <c r="F106" s="248" t="s">
        <v>80</v>
      </c>
      <c r="G106" s="246"/>
      <c r="H106" s="249">
        <v>1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AT106" s="255" t="s">
        <v>140</v>
      </c>
      <c r="AU106" s="255" t="s">
        <v>82</v>
      </c>
      <c r="AV106" s="13" t="s">
        <v>82</v>
      </c>
      <c r="AW106" s="13" t="s">
        <v>33</v>
      </c>
      <c r="AX106" s="13" t="s">
        <v>73</v>
      </c>
      <c r="AY106" s="255" t="s">
        <v>128</v>
      </c>
    </row>
    <row r="107" s="14" customFormat="1">
      <c r="B107" s="256"/>
      <c r="C107" s="257"/>
      <c r="D107" s="232" t="s">
        <v>140</v>
      </c>
      <c r="E107" s="258" t="s">
        <v>19</v>
      </c>
      <c r="F107" s="259" t="s">
        <v>143</v>
      </c>
      <c r="G107" s="257"/>
      <c r="H107" s="260">
        <v>1</v>
      </c>
      <c r="I107" s="261"/>
      <c r="J107" s="257"/>
      <c r="K107" s="257"/>
      <c r="L107" s="262"/>
      <c r="M107" s="263"/>
      <c r="N107" s="264"/>
      <c r="O107" s="264"/>
      <c r="P107" s="264"/>
      <c r="Q107" s="264"/>
      <c r="R107" s="264"/>
      <c r="S107" s="264"/>
      <c r="T107" s="265"/>
      <c r="AT107" s="266" t="s">
        <v>140</v>
      </c>
      <c r="AU107" s="266" t="s">
        <v>82</v>
      </c>
      <c r="AV107" s="14" t="s">
        <v>144</v>
      </c>
      <c r="AW107" s="14" t="s">
        <v>33</v>
      </c>
      <c r="AX107" s="14" t="s">
        <v>80</v>
      </c>
      <c r="AY107" s="266" t="s">
        <v>128</v>
      </c>
    </row>
    <row r="108" s="1" customFormat="1" ht="16.5" customHeight="1">
      <c r="B108" s="38"/>
      <c r="C108" s="219" t="s">
        <v>144</v>
      </c>
      <c r="D108" s="219" t="s">
        <v>131</v>
      </c>
      <c r="E108" s="220" t="s">
        <v>156</v>
      </c>
      <c r="F108" s="221" t="s">
        <v>157</v>
      </c>
      <c r="G108" s="222" t="s">
        <v>134</v>
      </c>
      <c r="H108" s="223">
        <v>1</v>
      </c>
      <c r="I108" s="224"/>
      <c r="J108" s="225">
        <f>ROUND(I108*H108,2)</f>
        <v>0</v>
      </c>
      <c r="K108" s="221" t="s">
        <v>147</v>
      </c>
      <c r="L108" s="43"/>
      <c r="M108" s="226" t="s">
        <v>19</v>
      </c>
      <c r="N108" s="227" t="s">
        <v>44</v>
      </c>
      <c r="O108" s="83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30" t="s">
        <v>136</v>
      </c>
      <c r="AT108" s="230" t="s">
        <v>131</v>
      </c>
      <c r="AU108" s="230" t="s">
        <v>82</v>
      </c>
      <c r="AY108" s="17" t="s">
        <v>128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17" t="s">
        <v>80</v>
      </c>
      <c r="BK108" s="231">
        <f>ROUND(I108*H108,2)</f>
        <v>0</v>
      </c>
      <c r="BL108" s="17" t="s">
        <v>136</v>
      </c>
      <c r="BM108" s="230" t="s">
        <v>158</v>
      </c>
    </row>
    <row r="109" s="1" customFormat="1">
      <c r="B109" s="38"/>
      <c r="C109" s="39"/>
      <c r="D109" s="232" t="s">
        <v>138</v>
      </c>
      <c r="E109" s="39"/>
      <c r="F109" s="233" t="s">
        <v>159</v>
      </c>
      <c r="G109" s="39"/>
      <c r="H109" s="39"/>
      <c r="I109" s="145"/>
      <c r="J109" s="39"/>
      <c r="K109" s="39"/>
      <c r="L109" s="43"/>
      <c r="M109" s="234"/>
      <c r="N109" s="83"/>
      <c r="O109" s="83"/>
      <c r="P109" s="83"/>
      <c r="Q109" s="83"/>
      <c r="R109" s="83"/>
      <c r="S109" s="83"/>
      <c r="T109" s="84"/>
      <c r="AT109" s="17" t="s">
        <v>138</v>
      </c>
      <c r="AU109" s="17" t="s">
        <v>82</v>
      </c>
    </row>
    <row r="110" s="13" customFormat="1">
      <c r="B110" s="245"/>
      <c r="C110" s="246"/>
      <c r="D110" s="232" t="s">
        <v>140</v>
      </c>
      <c r="E110" s="247" t="s">
        <v>19</v>
      </c>
      <c r="F110" s="248" t="s">
        <v>160</v>
      </c>
      <c r="G110" s="246"/>
      <c r="H110" s="249">
        <v>1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AT110" s="255" t="s">
        <v>140</v>
      </c>
      <c r="AU110" s="255" t="s">
        <v>82</v>
      </c>
      <c r="AV110" s="13" t="s">
        <v>82</v>
      </c>
      <c r="AW110" s="13" t="s">
        <v>33</v>
      </c>
      <c r="AX110" s="13" t="s">
        <v>73</v>
      </c>
      <c r="AY110" s="255" t="s">
        <v>128</v>
      </c>
    </row>
    <row r="111" s="14" customFormat="1">
      <c r="B111" s="256"/>
      <c r="C111" s="257"/>
      <c r="D111" s="232" t="s">
        <v>140</v>
      </c>
      <c r="E111" s="258" t="s">
        <v>19</v>
      </c>
      <c r="F111" s="259" t="s">
        <v>143</v>
      </c>
      <c r="G111" s="257"/>
      <c r="H111" s="260">
        <v>1</v>
      </c>
      <c r="I111" s="261"/>
      <c r="J111" s="257"/>
      <c r="K111" s="257"/>
      <c r="L111" s="262"/>
      <c r="M111" s="263"/>
      <c r="N111" s="264"/>
      <c r="O111" s="264"/>
      <c r="P111" s="264"/>
      <c r="Q111" s="264"/>
      <c r="R111" s="264"/>
      <c r="S111" s="264"/>
      <c r="T111" s="265"/>
      <c r="AT111" s="266" t="s">
        <v>140</v>
      </c>
      <c r="AU111" s="266" t="s">
        <v>82</v>
      </c>
      <c r="AV111" s="14" t="s">
        <v>144</v>
      </c>
      <c r="AW111" s="14" t="s">
        <v>33</v>
      </c>
      <c r="AX111" s="14" t="s">
        <v>80</v>
      </c>
      <c r="AY111" s="266" t="s">
        <v>128</v>
      </c>
    </row>
    <row r="112" s="11" customFormat="1" ht="22.8" customHeight="1">
      <c r="B112" s="203"/>
      <c r="C112" s="204"/>
      <c r="D112" s="205" t="s">
        <v>72</v>
      </c>
      <c r="E112" s="217" t="s">
        <v>161</v>
      </c>
      <c r="F112" s="217" t="s">
        <v>162</v>
      </c>
      <c r="G112" s="204"/>
      <c r="H112" s="204"/>
      <c r="I112" s="207"/>
      <c r="J112" s="218">
        <f>BK112</f>
        <v>0</v>
      </c>
      <c r="K112" s="204"/>
      <c r="L112" s="209"/>
      <c r="M112" s="210"/>
      <c r="N112" s="211"/>
      <c r="O112" s="211"/>
      <c r="P112" s="212">
        <f>SUM(P113:P117)</f>
        <v>0</v>
      </c>
      <c r="Q112" s="211"/>
      <c r="R112" s="212">
        <f>SUM(R113:R117)</f>
        <v>0</v>
      </c>
      <c r="S112" s="211"/>
      <c r="T112" s="213">
        <f>SUM(T113:T117)</f>
        <v>0</v>
      </c>
      <c r="AR112" s="214" t="s">
        <v>127</v>
      </c>
      <c r="AT112" s="215" t="s">
        <v>72</v>
      </c>
      <c r="AU112" s="215" t="s">
        <v>80</v>
      </c>
      <c r="AY112" s="214" t="s">
        <v>128</v>
      </c>
      <c r="BK112" s="216">
        <f>SUM(BK113:BK117)</f>
        <v>0</v>
      </c>
    </row>
    <row r="113" s="1" customFormat="1" ht="16.5" customHeight="1">
      <c r="B113" s="38"/>
      <c r="C113" s="219" t="s">
        <v>127</v>
      </c>
      <c r="D113" s="219" t="s">
        <v>131</v>
      </c>
      <c r="E113" s="220" t="s">
        <v>163</v>
      </c>
      <c r="F113" s="221" t="s">
        <v>164</v>
      </c>
      <c r="G113" s="222" t="s">
        <v>134</v>
      </c>
      <c r="H113" s="223">
        <v>1</v>
      </c>
      <c r="I113" s="224"/>
      <c r="J113" s="225">
        <f>ROUND(I113*H113,2)</f>
        <v>0</v>
      </c>
      <c r="K113" s="221" t="s">
        <v>147</v>
      </c>
      <c r="L113" s="43"/>
      <c r="M113" s="226" t="s">
        <v>19</v>
      </c>
      <c r="N113" s="227" t="s">
        <v>44</v>
      </c>
      <c r="O113" s="83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AR113" s="230" t="s">
        <v>136</v>
      </c>
      <c r="AT113" s="230" t="s">
        <v>131</v>
      </c>
      <c r="AU113" s="230" t="s">
        <v>82</v>
      </c>
      <c r="AY113" s="17" t="s">
        <v>128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17" t="s">
        <v>80</v>
      </c>
      <c r="BK113" s="231">
        <f>ROUND(I113*H113,2)</f>
        <v>0</v>
      </c>
      <c r="BL113" s="17" t="s">
        <v>136</v>
      </c>
      <c r="BM113" s="230" t="s">
        <v>165</v>
      </c>
    </row>
    <row r="114" s="1" customFormat="1">
      <c r="B114" s="38"/>
      <c r="C114" s="39"/>
      <c r="D114" s="232" t="s">
        <v>138</v>
      </c>
      <c r="E114" s="39"/>
      <c r="F114" s="233" t="s">
        <v>166</v>
      </c>
      <c r="G114" s="39"/>
      <c r="H114" s="39"/>
      <c r="I114" s="145"/>
      <c r="J114" s="39"/>
      <c r="K114" s="39"/>
      <c r="L114" s="43"/>
      <c r="M114" s="234"/>
      <c r="N114" s="83"/>
      <c r="O114" s="83"/>
      <c r="P114" s="83"/>
      <c r="Q114" s="83"/>
      <c r="R114" s="83"/>
      <c r="S114" s="83"/>
      <c r="T114" s="84"/>
      <c r="AT114" s="17" t="s">
        <v>138</v>
      </c>
      <c r="AU114" s="17" t="s">
        <v>82</v>
      </c>
    </row>
    <row r="115" s="12" customFormat="1">
      <c r="B115" s="235"/>
      <c r="C115" s="236"/>
      <c r="D115" s="232" t="s">
        <v>140</v>
      </c>
      <c r="E115" s="237" t="s">
        <v>19</v>
      </c>
      <c r="F115" s="238" t="s">
        <v>167</v>
      </c>
      <c r="G115" s="236"/>
      <c r="H115" s="237" t="s">
        <v>19</v>
      </c>
      <c r="I115" s="239"/>
      <c r="J115" s="236"/>
      <c r="K115" s="236"/>
      <c r="L115" s="240"/>
      <c r="M115" s="241"/>
      <c r="N115" s="242"/>
      <c r="O115" s="242"/>
      <c r="P115" s="242"/>
      <c r="Q115" s="242"/>
      <c r="R115" s="242"/>
      <c r="S115" s="242"/>
      <c r="T115" s="243"/>
      <c r="AT115" s="244" t="s">
        <v>140</v>
      </c>
      <c r="AU115" s="244" t="s">
        <v>82</v>
      </c>
      <c r="AV115" s="12" t="s">
        <v>80</v>
      </c>
      <c r="AW115" s="12" t="s">
        <v>33</v>
      </c>
      <c r="AX115" s="12" t="s">
        <v>73</v>
      </c>
      <c r="AY115" s="244" t="s">
        <v>128</v>
      </c>
    </row>
    <row r="116" s="13" customFormat="1">
      <c r="B116" s="245"/>
      <c r="C116" s="246"/>
      <c r="D116" s="232" t="s">
        <v>140</v>
      </c>
      <c r="E116" s="247" t="s">
        <v>19</v>
      </c>
      <c r="F116" s="248" t="s">
        <v>80</v>
      </c>
      <c r="G116" s="246"/>
      <c r="H116" s="249">
        <v>1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AT116" s="255" t="s">
        <v>140</v>
      </c>
      <c r="AU116" s="255" t="s">
        <v>82</v>
      </c>
      <c r="AV116" s="13" t="s">
        <v>82</v>
      </c>
      <c r="AW116" s="13" t="s">
        <v>33</v>
      </c>
      <c r="AX116" s="13" t="s">
        <v>73</v>
      </c>
      <c r="AY116" s="255" t="s">
        <v>128</v>
      </c>
    </row>
    <row r="117" s="14" customFormat="1">
      <c r="B117" s="256"/>
      <c r="C117" s="257"/>
      <c r="D117" s="232" t="s">
        <v>140</v>
      </c>
      <c r="E117" s="258" t="s">
        <v>19</v>
      </c>
      <c r="F117" s="259" t="s">
        <v>143</v>
      </c>
      <c r="G117" s="257"/>
      <c r="H117" s="260">
        <v>1</v>
      </c>
      <c r="I117" s="261"/>
      <c r="J117" s="257"/>
      <c r="K117" s="257"/>
      <c r="L117" s="262"/>
      <c r="M117" s="263"/>
      <c r="N117" s="264"/>
      <c r="O117" s="264"/>
      <c r="P117" s="264"/>
      <c r="Q117" s="264"/>
      <c r="R117" s="264"/>
      <c r="S117" s="264"/>
      <c r="T117" s="265"/>
      <c r="AT117" s="266" t="s">
        <v>140</v>
      </c>
      <c r="AU117" s="266" t="s">
        <v>82</v>
      </c>
      <c r="AV117" s="14" t="s">
        <v>144</v>
      </c>
      <c r="AW117" s="14" t="s">
        <v>33</v>
      </c>
      <c r="AX117" s="14" t="s">
        <v>80</v>
      </c>
      <c r="AY117" s="266" t="s">
        <v>128</v>
      </c>
    </row>
    <row r="118" s="11" customFormat="1" ht="22.8" customHeight="1">
      <c r="B118" s="203"/>
      <c r="C118" s="204"/>
      <c r="D118" s="205" t="s">
        <v>72</v>
      </c>
      <c r="E118" s="217" t="s">
        <v>168</v>
      </c>
      <c r="F118" s="217" t="s">
        <v>169</v>
      </c>
      <c r="G118" s="204"/>
      <c r="H118" s="204"/>
      <c r="I118" s="207"/>
      <c r="J118" s="218">
        <f>BK118</f>
        <v>0</v>
      </c>
      <c r="K118" s="204"/>
      <c r="L118" s="209"/>
      <c r="M118" s="210"/>
      <c r="N118" s="211"/>
      <c r="O118" s="211"/>
      <c r="P118" s="212">
        <f>SUM(P119:P123)</f>
        <v>0</v>
      </c>
      <c r="Q118" s="211"/>
      <c r="R118" s="212">
        <f>SUM(R119:R123)</f>
        <v>0</v>
      </c>
      <c r="S118" s="211"/>
      <c r="T118" s="213">
        <f>SUM(T119:T123)</f>
        <v>0</v>
      </c>
      <c r="AR118" s="214" t="s">
        <v>127</v>
      </c>
      <c r="AT118" s="215" t="s">
        <v>72</v>
      </c>
      <c r="AU118" s="215" t="s">
        <v>80</v>
      </c>
      <c r="AY118" s="214" t="s">
        <v>128</v>
      </c>
      <c r="BK118" s="216">
        <f>SUM(BK119:BK123)</f>
        <v>0</v>
      </c>
    </row>
    <row r="119" s="1" customFormat="1" ht="16.5" customHeight="1">
      <c r="B119" s="38"/>
      <c r="C119" s="219" t="s">
        <v>170</v>
      </c>
      <c r="D119" s="219" t="s">
        <v>131</v>
      </c>
      <c r="E119" s="220" t="s">
        <v>171</v>
      </c>
      <c r="F119" s="221" t="s">
        <v>169</v>
      </c>
      <c r="G119" s="222" t="s">
        <v>134</v>
      </c>
      <c r="H119" s="223">
        <v>1</v>
      </c>
      <c r="I119" s="224"/>
      <c r="J119" s="225">
        <f>ROUND(I119*H119,2)</f>
        <v>0</v>
      </c>
      <c r="K119" s="221" t="s">
        <v>147</v>
      </c>
      <c r="L119" s="43"/>
      <c r="M119" s="226" t="s">
        <v>19</v>
      </c>
      <c r="N119" s="227" t="s">
        <v>44</v>
      </c>
      <c r="O119" s="83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230" t="s">
        <v>136</v>
      </c>
      <c r="AT119" s="230" t="s">
        <v>131</v>
      </c>
      <c r="AU119" s="230" t="s">
        <v>82</v>
      </c>
      <c r="AY119" s="17" t="s">
        <v>128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7" t="s">
        <v>80</v>
      </c>
      <c r="BK119" s="231">
        <f>ROUND(I119*H119,2)</f>
        <v>0</v>
      </c>
      <c r="BL119" s="17" t="s">
        <v>136</v>
      </c>
      <c r="BM119" s="230" t="s">
        <v>172</v>
      </c>
    </row>
    <row r="120" s="1" customFormat="1">
      <c r="B120" s="38"/>
      <c r="C120" s="39"/>
      <c r="D120" s="232" t="s">
        <v>138</v>
      </c>
      <c r="E120" s="39"/>
      <c r="F120" s="233" t="s">
        <v>173</v>
      </c>
      <c r="G120" s="39"/>
      <c r="H120" s="39"/>
      <c r="I120" s="145"/>
      <c r="J120" s="39"/>
      <c r="K120" s="39"/>
      <c r="L120" s="43"/>
      <c r="M120" s="234"/>
      <c r="N120" s="83"/>
      <c r="O120" s="83"/>
      <c r="P120" s="83"/>
      <c r="Q120" s="83"/>
      <c r="R120" s="83"/>
      <c r="S120" s="83"/>
      <c r="T120" s="84"/>
      <c r="AT120" s="17" t="s">
        <v>138</v>
      </c>
      <c r="AU120" s="17" t="s">
        <v>82</v>
      </c>
    </row>
    <row r="121" s="12" customFormat="1">
      <c r="B121" s="235"/>
      <c r="C121" s="236"/>
      <c r="D121" s="232" t="s">
        <v>140</v>
      </c>
      <c r="E121" s="237" t="s">
        <v>19</v>
      </c>
      <c r="F121" s="238" t="s">
        <v>174</v>
      </c>
      <c r="G121" s="236"/>
      <c r="H121" s="237" t="s">
        <v>19</v>
      </c>
      <c r="I121" s="239"/>
      <c r="J121" s="236"/>
      <c r="K121" s="236"/>
      <c r="L121" s="240"/>
      <c r="M121" s="241"/>
      <c r="N121" s="242"/>
      <c r="O121" s="242"/>
      <c r="P121" s="242"/>
      <c r="Q121" s="242"/>
      <c r="R121" s="242"/>
      <c r="S121" s="242"/>
      <c r="T121" s="243"/>
      <c r="AT121" s="244" t="s">
        <v>140</v>
      </c>
      <c r="AU121" s="244" t="s">
        <v>82</v>
      </c>
      <c r="AV121" s="12" t="s">
        <v>80</v>
      </c>
      <c r="AW121" s="12" t="s">
        <v>33</v>
      </c>
      <c r="AX121" s="12" t="s">
        <v>73</v>
      </c>
      <c r="AY121" s="244" t="s">
        <v>128</v>
      </c>
    </row>
    <row r="122" s="13" customFormat="1">
      <c r="B122" s="245"/>
      <c r="C122" s="246"/>
      <c r="D122" s="232" t="s">
        <v>140</v>
      </c>
      <c r="E122" s="247" t="s">
        <v>19</v>
      </c>
      <c r="F122" s="248" t="s">
        <v>80</v>
      </c>
      <c r="G122" s="246"/>
      <c r="H122" s="249">
        <v>1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AT122" s="255" t="s">
        <v>140</v>
      </c>
      <c r="AU122" s="255" t="s">
        <v>82</v>
      </c>
      <c r="AV122" s="13" t="s">
        <v>82</v>
      </c>
      <c r="AW122" s="13" t="s">
        <v>33</v>
      </c>
      <c r="AX122" s="13" t="s">
        <v>73</v>
      </c>
      <c r="AY122" s="255" t="s">
        <v>128</v>
      </c>
    </row>
    <row r="123" s="14" customFormat="1">
      <c r="B123" s="256"/>
      <c r="C123" s="257"/>
      <c r="D123" s="232" t="s">
        <v>140</v>
      </c>
      <c r="E123" s="258" t="s">
        <v>19</v>
      </c>
      <c r="F123" s="259" t="s">
        <v>143</v>
      </c>
      <c r="G123" s="257"/>
      <c r="H123" s="260">
        <v>1</v>
      </c>
      <c r="I123" s="261"/>
      <c r="J123" s="257"/>
      <c r="K123" s="257"/>
      <c r="L123" s="262"/>
      <c r="M123" s="263"/>
      <c r="N123" s="264"/>
      <c r="O123" s="264"/>
      <c r="P123" s="264"/>
      <c r="Q123" s="264"/>
      <c r="R123" s="264"/>
      <c r="S123" s="264"/>
      <c r="T123" s="265"/>
      <c r="AT123" s="266" t="s">
        <v>140</v>
      </c>
      <c r="AU123" s="266" t="s">
        <v>82</v>
      </c>
      <c r="AV123" s="14" t="s">
        <v>144</v>
      </c>
      <c r="AW123" s="14" t="s">
        <v>33</v>
      </c>
      <c r="AX123" s="14" t="s">
        <v>80</v>
      </c>
      <c r="AY123" s="266" t="s">
        <v>128</v>
      </c>
    </row>
    <row r="124" s="11" customFormat="1" ht="22.8" customHeight="1">
      <c r="B124" s="203"/>
      <c r="C124" s="204"/>
      <c r="D124" s="205" t="s">
        <v>72</v>
      </c>
      <c r="E124" s="217" t="s">
        <v>175</v>
      </c>
      <c r="F124" s="217" t="s">
        <v>176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SUM(P125:P129)</f>
        <v>0</v>
      </c>
      <c r="Q124" s="211"/>
      <c r="R124" s="212">
        <f>SUM(R125:R129)</f>
        <v>0</v>
      </c>
      <c r="S124" s="211"/>
      <c r="T124" s="213">
        <f>SUM(T125:T129)</f>
        <v>0</v>
      </c>
      <c r="AR124" s="214" t="s">
        <v>127</v>
      </c>
      <c r="AT124" s="215" t="s">
        <v>72</v>
      </c>
      <c r="AU124" s="215" t="s">
        <v>80</v>
      </c>
      <c r="AY124" s="214" t="s">
        <v>128</v>
      </c>
      <c r="BK124" s="216">
        <f>SUM(BK125:BK129)</f>
        <v>0</v>
      </c>
    </row>
    <row r="125" s="1" customFormat="1" ht="16.5" customHeight="1">
      <c r="B125" s="38"/>
      <c r="C125" s="219" t="s">
        <v>177</v>
      </c>
      <c r="D125" s="219" t="s">
        <v>131</v>
      </c>
      <c r="E125" s="220" t="s">
        <v>178</v>
      </c>
      <c r="F125" s="221" t="s">
        <v>179</v>
      </c>
      <c r="G125" s="222" t="s">
        <v>134</v>
      </c>
      <c r="H125" s="223">
        <v>1</v>
      </c>
      <c r="I125" s="224"/>
      <c r="J125" s="225">
        <f>ROUND(I125*H125,2)</f>
        <v>0</v>
      </c>
      <c r="K125" s="221" t="s">
        <v>147</v>
      </c>
      <c r="L125" s="43"/>
      <c r="M125" s="226" t="s">
        <v>19</v>
      </c>
      <c r="N125" s="227" t="s">
        <v>44</v>
      </c>
      <c r="O125" s="83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AR125" s="230" t="s">
        <v>136</v>
      </c>
      <c r="AT125" s="230" t="s">
        <v>131</v>
      </c>
      <c r="AU125" s="230" t="s">
        <v>82</v>
      </c>
      <c r="AY125" s="17" t="s">
        <v>128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80</v>
      </c>
      <c r="BK125" s="231">
        <f>ROUND(I125*H125,2)</f>
        <v>0</v>
      </c>
      <c r="BL125" s="17" t="s">
        <v>136</v>
      </c>
      <c r="BM125" s="230" t="s">
        <v>180</v>
      </c>
    </row>
    <row r="126" s="1" customFormat="1">
      <c r="B126" s="38"/>
      <c r="C126" s="39"/>
      <c r="D126" s="232" t="s">
        <v>138</v>
      </c>
      <c r="E126" s="39"/>
      <c r="F126" s="233" t="s">
        <v>181</v>
      </c>
      <c r="G126" s="39"/>
      <c r="H126" s="39"/>
      <c r="I126" s="145"/>
      <c r="J126" s="39"/>
      <c r="K126" s="39"/>
      <c r="L126" s="43"/>
      <c r="M126" s="234"/>
      <c r="N126" s="83"/>
      <c r="O126" s="83"/>
      <c r="P126" s="83"/>
      <c r="Q126" s="83"/>
      <c r="R126" s="83"/>
      <c r="S126" s="83"/>
      <c r="T126" s="84"/>
      <c r="AT126" s="17" t="s">
        <v>138</v>
      </c>
      <c r="AU126" s="17" t="s">
        <v>82</v>
      </c>
    </row>
    <row r="127" s="12" customFormat="1">
      <c r="B127" s="235"/>
      <c r="C127" s="236"/>
      <c r="D127" s="232" t="s">
        <v>140</v>
      </c>
      <c r="E127" s="237" t="s">
        <v>19</v>
      </c>
      <c r="F127" s="238" t="s">
        <v>182</v>
      </c>
      <c r="G127" s="236"/>
      <c r="H127" s="237" t="s">
        <v>19</v>
      </c>
      <c r="I127" s="239"/>
      <c r="J127" s="236"/>
      <c r="K127" s="236"/>
      <c r="L127" s="240"/>
      <c r="M127" s="241"/>
      <c r="N127" s="242"/>
      <c r="O127" s="242"/>
      <c r="P127" s="242"/>
      <c r="Q127" s="242"/>
      <c r="R127" s="242"/>
      <c r="S127" s="242"/>
      <c r="T127" s="243"/>
      <c r="AT127" s="244" t="s">
        <v>140</v>
      </c>
      <c r="AU127" s="244" t="s">
        <v>82</v>
      </c>
      <c r="AV127" s="12" t="s">
        <v>80</v>
      </c>
      <c r="AW127" s="12" t="s">
        <v>33</v>
      </c>
      <c r="AX127" s="12" t="s">
        <v>73</v>
      </c>
      <c r="AY127" s="244" t="s">
        <v>128</v>
      </c>
    </row>
    <row r="128" s="13" customFormat="1">
      <c r="B128" s="245"/>
      <c r="C128" s="246"/>
      <c r="D128" s="232" t="s">
        <v>140</v>
      </c>
      <c r="E128" s="247" t="s">
        <v>19</v>
      </c>
      <c r="F128" s="248" t="s">
        <v>80</v>
      </c>
      <c r="G128" s="246"/>
      <c r="H128" s="249">
        <v>1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AT128" s="255" t="s">
        <v>140</v>
      </c>
      <c r="AU128" s="255" t="s">
        <v>82</v>
      </c>
      <c r="AV128" s="13" t="s">
        <v>82</v>
      </c>
      <c r="AW128" s="13" t="s">
        <v>33</v>
      </c>
      <c r="AX128" s="13" t="s">
        <v>73</v>
      </c>
      <c r="AY128" s="255" t="s">
        <v>128</v>
      </c>
    </row>
    <row r="129" s="14" customFormat="1">
      <c r="B129" s="256"/>
      <c r="C129" s="257"/>
      <c r="D129" s="232" t="s">
        <v>140</v>
      </c>
      <c r="E129" s="258" t="s">
        <v>19</v>
      </c>
      <c r="F129" s="259" t="s">
        <v>143</v>
      </c>
      <c r="G129" s="257"/>
      <c r="H129" s="260">
        <v>1</v>
      </c>
      <c r="I129" s="261"/>
      <c r="J129" s="257"/>
      <c r="K129" s="257"/>
      <c r="L129" s="262"/>
      <c r="M129" s="267"/>
      <c r="N129" s="268"/>
      <c r="O129" s="268"/>
      <c r="P129" s="268"/>
      <c r="Q129" s="268"/>
      <c r="R129" s="268"/>
      <c r="S129" s="268"/>
      <c r="T129" s="269"/>
      <c r="AT129" s="266" t="s">
        <v>140</v>
      </c>
      <c r="AU129" s="266" t="s">
        <v>82</v>
      </c>
      <c r="AV129" s="14" t="s">
        <v>144</v>
      </c>
      <c r="AW129" s="14" t="s">
        <v>33</v>
      </c>
      <c r="AX129" s="14" t="s">
        <v>80</v>
      </c>
      <c r="AY129" s="266" t="s">
        <v>128</v>
      </c>
    </row>
    <row r="130" s="1" customFormat="1" ht="6.96" customHeight="1">
      <c r="B130" s="58"/>
      <c r="C130" s="59"/>
      <c r="D130" s="59"/>
      <c r="E130" s="59"/>
      <c r="F130" s="59"/>
      <c r="G130" s="59"/>
      <c r="H130" s="59"/>
      <c r="I130" s="170"/>
      <c r="J130" s="59"/>
      <c r="K130" s="59"/>
      <c r="L130" s="43"/>
    </row>
  </sheetData>
  <sheetProtection sheet="1" autoFilter="0" formatColumns="0" formatRows="0" objects="1" scenarios="1" spinCount="100000" saltValue="VI3wI+XoSpv9v+cKherQsXfZe789d9FW56nRU5L125JS5FJzqolorX950EHieGgptu6d3LiOHtLQCerOcJyZBQ==" hashValue="rbzW78B1JoC9EsP2AP5zgmfjarxuhnCDEvLEW6jjx8NIXWNTeiPf1ET6rTgzOLgpek091ZgIZhZHmuNcT3GpTg==" algorithmName="SHA-512" password="DBAF"/>
  <autoFilter ref="C90:K1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90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82</v>
      </c>
    </row>
    <row r="4" ht="24.96" customHeight="1">
      <c r="B4" s="20"/>
      <c r="D4" s="141" t="s">
        <v>97</v>
      </c>
      <c r="L4" s="20"/>
      <c r="M4" s="142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3" t="s">
        <v>16</v>
      </c>
      <c r="L6" s="20"/>
    </row>
    <row r="7" ht="16.5" customHeight="1">
      <c r="B7" s="20"/>
      <c r="E7" s="144" t="str">
        <f>'Rekapitulace stavby'!K6</f>
        <v>Vybudování 4 parkovišť v městském obvodu Ostrava - Jih</v>
      </c>
      <c r="F7" s="143"/>
      <c r="G7" s="143"/>
      <c r="H7" s="143"/>
      <c r="L7" s="20"/>
    </row>
    <row r="8" ht="12" customHeight="1">
      <c r="B8" s="20"/>
      <c r="D8" s="143" t="s">
        <v>98</v>
      </c>
      <c r="L8" s="20"/>
    </row>
    <row r="9" s="1" customFormat="1" ht="16.5" customHeight="1">
      <c r="B9" s="43"/>
      <c r="E9" s="144" t="s">
        <v>99</v>
      </c>
      <c r="F9" s="1"/>
      <c r="G9" s="1"/>
      <c r="H9" s="1"/>
      <c r="I9" s="145"/>
      <c r="L9" s="43"/>
    </row>
    <row r="10" s="1" customFormat="1" ht="12" customHeight="1">
      <c r="B10" s="43"/>
      <c r="D10" s="143" t="s">
        <v>100</v>
      </c>
      <c r="I10" s="145"/>
      <c r="L10" s="43"/>
    </row>
    <row r="11" s="1" customFormat="1" ht="36.96" customHeight="1">
      <c r="B11" s="43"/>
      <c r="E11" s="146" t="s">
        <v>183</v>
      </c>
      <c r="F11" s="1"/>
      <c r="G11" s="1"/>
      <c r="H11" s="1"/>
      <c r="I11" s="145"/>
      <c r="L11" s="43"/>
    </row>
    <row r="12" s="1" customFormat="1">
      <c r="B12" s="43"/>
      <c r="I12" s="145"/>
      <c r="L12" s="43"/>
    </row>
    <row r="13" s="1" customFormat="1" ht="12" customHeight="1">
      <c r="B13" s="43"/>
      <c r="D13" s="143" t="s">
        <v>18</v>
      </c>
      <c r="F13" s="132" t="s">
        <v>19</v>
      </c>
      <c r="I13" s="147" t="s">
        <v>20</v>
      </c>
      <c r="J13" s="132" t="s">
        <v>19</v>
      </c>
      <c r="L13" s="43"/>
    </row>
    <row r="14" s="1" customFormat="1" ht="12" customHeight="1">
      <c r="B14" s="43"/>
      <c r="D14" s="143" t="s">
        <v>21</v>
      </c>
      <c r="F14" s="132" t="s">
        <v>22</v>
      </c>
      <c r="I14" s="147" t="s">
        <v>23</v>
      </c>
      <c r="J14" s="148" t="str">
        <f>'Rekapitulace stavby'!AN8</f>
        <v>31. 12. 2017</v>
      </c>
      <c r="L14" s="43"/>
    </row>
    <row r="15" s="1" customFormat="1" ht="10.8" customHeight="1">
      <c r="B15" s="43"/>
      <c r="I15" s="145"/>
      <c r="L15" s="43"/>
    </row>
    <row r="16" s="1" customFormat="1" ht="12" customHeight="1">
      <c r="B16" s="43"/>
      <c r="D16" s="143" t="s">
        <v>25</v>
      </c>
      <c r="I16" s="147" t="s">
        <v>26</v>
      </c>
      <c r="J16" s="132" t="s">
        <v>19</v>
      </c>
      <c r="L16" s="43"/>
    </row>
    <row r="17" s="1" customFormat="1" ht="18" customHeight="1">
      <c r="B17" s="43"/>
      <c r="E17" s="132" t="s">
        <v>27</v>
      </c>
      <c r="I17" s="147" t="s">
        <v>28</v>
      </c>
      <c r="J17" s="132" t="s">
        <v>19</v>
      </c>
      <c r="L17" s="43"/>
    </row>
    <row r="18" s="1" customFormat="1" ht="6.96" customHeight="1">
      <c r="B18" s="43"/>
      <c r="I18" s="145"/>
      <c r="L18" s="43"/>
    </row>
    <row r="19" s="1" customFormat="1" ht="12" customHeight="1">
      <c r="B19" s="43"/>
      <c r="D19" s="143" t="s">
        <v>29</v>
      </c>
      <c r="I19" s="147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2"/>
      <c r="G20" s="132"/>
      <c r="H20" s="132"/>
      <c r="I20" s="147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5"/>
      <c r="L21" s="43"/>
    </row>
    <row r="22" s="1" customFormat="1" ht="12" customHeight="1">
      <c r="B22" s="43"/>
      <c r="D22" s="143" t="s">
        <v>31</v>
      </c>
      <c r="I22" s="147" t="s">
        <v>26</v>
      </c>
      <c r="J22" s="132" t="s">
        <v>19</v>
      </c>
      <c r="L22" s="43"/>
    </row>
    <row r="23" s="1" customFormat="1" ht="18" customHeight="1">
      <c r="B23" s="43"/>
      <c r="E23" s="132" t="s">
        <v>32</v>
      </c>
      <c r="I23" s="147" t="s">
        <v>28</v>
      </c>
      <c r="J23" s="132" t="s">
        <v>19</v>
      </c>
      <c r="L23" s="43"/>
    </row>
    <row r="24" s="1" customFormat="1" ht="6.96" customHeight="1">
      <c r="B24" s="43"/>
      <c r="I24" s="145"/>
      <c r="L24" s="43"/>
    </row>
    <row r="25" s="1" customFormat="1" ht="12" customHeight="1">
      <c r="B25" s="43"/>
      <c r="D25" s="143" t="s">
        <v>34</v>
      </c>
      <c r="I25" s="147" t="s">
        <v>26</v>
      </c>
      <c r="J25" s="132" t="s">
        <v>35</v>
      </c>
      <c r="L25" s="43"/>
    </row>
    <row r="26" s="1" customFormat="1" ht="18" customHeight="1">
      <c r="B26" s="43"/>
      <c r="E26" s="132" t="s">
        <v>36</v>
      </c>
      <c r="I26" s="147" t="s">
        <v>28</v>
      </c>
      <c r="J26" s="132" t="s">
        <v>19</v>
      </c>
      <c r="L26" s="43"/>
    </row>
    <row r="27" s="1" customFormat="1" ht="6.96" customHeight="1">
      <c r="B27" s="43"/>
      <c r="I27" s="145"/>
      <c r="L27" s="43"/>
    </row>
    <row r="28" s="1" customFormat="1" ht="12" customHeight="1">
      <c r="B28" s="43"/>
      <c r="D28" s="143" t="s">
        <v>37</v>
      </c>
      <c r="I28" s="145"/>
      <c r="L28" s="43"/>
    </row>
    <row r="29" s="7" customFormat="1" ht="16.5" customHeight="1">
      <c r="B29" s="149"/>
      <c r="E29" s="150" t="s">
        <v>19</v>
      </c>
      <c r="F29" s="150"/>
      <c r="G29" s="150"/>
      <c r="H29" s="150"/>
      <c r="I29" s="151"/>
      <c r="L29" s="149"/>
    </row>
    <row r="30" s="1" customFormat="1" ht="6.96" customHeight="1">
      <c r="B30" s="43"/>
      <c r="I30" s="145"/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52"/>
      <c r="J31" s="75"/>
      <c r="K31" s="75"/>
      <c r="L31" s="43"/>
    </row>
    <row r="32" s="1" customFormat="1" ht="25.44" customHeight="1">
      <c r="B32" s="43"/>
      <c r="D32" s="153" t="s">
        <v>39</v>
      </c>
      <c r="I32" s="145"/>
      <c r="J32" s="154">
        <f>ROUND(J99, 2)</f>
        <v>0</v>
      </c>
      <c r="L32" s="43"/>
    </row>
    <row r="33" s="1" customFormat="1" ht="6.96" customHeight="1">
      <c r="B33" s="43"/>
      <c r="D33" s="75"/>
      <c r="E33" s="75"/>
      <c r="F33" s="75"/>
      <c r="G33" s="75"/>
      <c r="H33" s="75"/>
      <c r="I33" s="152"/>
      <c r="J33" s="75"/>
      <c r="K33" s="75"/>
      <c r="L33" s="43"/>
    </row>
    <row r="34" s="1" customFormat="1" ht="14.4" customHeight="1">
      <c r="B34" s="43"/>
      <c r="F34" s="155" t="s">
        <v>41</v>
      </c>
      <c r="I34" s="156" t="s">
        <v>40</v>
      </c>
      <c r="J34" s="155" t="s">
        <v>42</v>
      </c>
      <c r="L34" s="43"/>
    </row>
    <row r="35" s="1" customFormat="1" ht="14.4" customHeight="1">
      <c r="B35" s="43"/>
      <c r="D35" s="157" t="s">
        <v>43</v>
      </c>
      <c r="E35" s="143" t="s">
        <v>44</v>
      </c>
      <c r="F35" s="158">
        <f>ROUND((SUM(BE99:BE490)),  2)</f>
        <v>0</v>
      </c>
      <c r="I35" s="159">
        <v>0.20999999999999999</v>
      </c>
      <c r="J35" s="158">
        <f>ROUND(((SUM(BE99:BE490))*I35),  2)</f>
        <v>0</v>
      </c>
      <c r="L35" s="43"/>
    </row>
    <row r="36" s="1" customFormat="1" ht="14.4" customHeight="1">
      <c r="B36" s="43"/>
      <c r="E36" s="143" t="s">
        <v>45</v>
      </c>
      <c r="F36" s="158">
        <f>ROUND((SUM(BF99:BF490)),  2)</f>
        <v>0</v>
      </c>
      <c r="I36" s="159">
        <v>0.14999999999999999</v>
      </c>
      <c r="J36" s="158">
        <f>ROUND(((SUM(BF99:BF490))*I36),  2)</f>
        <v>0</v>
      </c>
      <c r="L36" s="43"/>
    </row>
    <row r="37" hidden="1" s="1" customFormat="1" ht="14.4" customHeight="1">
      <c r="B37" s="43"/>
      <c r="E37" s="143" t="s">
        <v>46</v>
      </c>
      <c r="F37" s="158">
        <f>ROUND((SUM(BG99:BG490)),  2)</f>
        <v>0</v>
      </c>
      <c r="I37" s="159">
        <v>0.20999999999999999</v>
      </c>
      <c r="J37" s="158">
        <f>0</f>
        <v>0</v>
      </c>
      <c r="L37" s="43"/>
    </row>
    <row r="38" hidden="1" s="1" customFormat="1" ht="14.4" customHeight="1">
      <c r="B38" s="43"/>
      <c r="E38" s="143" t="s">
        <v>47</v>
      </c>
      <c r="F38" s="158">
        <f>ROUND((SUM(BH99:BH490)),  2)</f>
        <v>0</v>
      </c>
      <c r="I38" s="159">
        <v>0.14999999999999999</v>
      </c>
      <c r="J38" s="158">
        <f>0</f>
        <v>0</v>
      </c>
      <c r="L38" s="43"/>
    </row>
    <row r="39" hidden="1" s="1" customFormat="1" ht="14.4" customHeight="1">
      <c r="B39" s="43"/>
      <c r="E39" s="143" t="s">
        <v>48</v>
      </c>
      <c r="F39" s="158">
        <f>ROUND((SUM(BI99:BI490)),  2)</f>
        <v>0</v>
      </c>
      <c r="I39" s="159">
        <v>0</v>
      </c>
      <c r="J39" s="158">
        <f>0</f>
        <v>0</v>
      </c>
      <c r="L39" s="43"/>
    </row>
    <row r="40" s="1" customFormat="1" ht="6.96" customHeight="1">
      <c r="B40" s="43"/>
      <c r="I40" s="145"/>
      <c r="L40" s="43"/>
    </row>
    <row r="41" s="1" customFormat="1" ht="25.44" customHeight="1">
      <c r="B41" s="43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5"/>
      <c r="J41" s="166">
        <f>SUM(J32:J39)</f>
        <v>0</v>
      </c>
      <c r="K41" s="167"/>
      <c r="L41" s="43"/>
    </row>
    <row r="42" s="1" customFormat="1" ht="14.4" customHeight="1"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43"/>
    </row>
    <row r="46" s="1" customFormat="1" ht="6.96" customHeight="1"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43"/>
    </row>
    <row r="47" s="1" customFormat="1" ht="24.96" customHeight="1">
      <c r="B47" s="38"/>
      <c r="C47" s="23" t="s">
        <v>102</v>
      </c>
      <c r="D47" s="39"/>
      <c r="E47" s="39"/>
      <c r="F47" s="39"/>
      <c r="G47" s="39"/>
      <c r="H47" s="39"/>
      <c r="I47" s="145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5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5"/>
      <c r="J49" s="39"/>
      <c r="K49" s="39"/>
      <c r="L49" s="43"/>
    </row>
    <row r="50" s="1" customFormat="1" ht="16.5" customHeight="1">
      <c r="B50" s="38"/>
      <c r="C50" s="39"/>
      <c r="D50" s="39"/>
      <c r="E50" s="174" t="str">
        <f>E7</f>
        <v>Vybudování 4 parkovišť v městském obvodu Ostrava - Jih</v>
      </c>
      <c r="F50" s="32"/>
      <c r="G50" s="32"/>
      <c r="H50" s="32"/>
      <c r="I50" s="145"/>
      <c r="J50" s="39"/>
      <c r="K50" s="39"/>
      <c r="L50" s="43"/>
    </row>
    <row r="51" ht="12" customHeight="1">
      <c r="B51" s="21"/>
      <c r="C51" s="32" t="s">
        <v>98</v>
      </c>
      <c r="D51" s="22"/>
      <c r="E51" s="22"/>
      <c r="F51" s="22"/>
      <c r="G51" s="22"/>
      <c r="H51" s="22"/>
      <c r="I51" s="137"/>
      <c r="J51" s="22"/>
      <c r="K51" s="22"/>
      <c r="L51" s="20"/>
    </row>
    <row r="52" s="1" customFormat="1" ht="16.5" customHeight="1">
      <c r="B52" s="38"/>
      <c r="C52" s="39"/>
      <c r="D52" s="39"/>
      <c r="E52" s="174" t="s">
        <v>99</v>
      </c>
      <c r="F52" s="39"/>
      <c r="G52" s="39"/>
      <c r="H52" s="39"/>
      <c r="I52" s="145"/>
      <c r="J52" s="39"/>
      <c r="K52" s="39"/>
      <c r="L52" s="43"/>
    </row>
    <row r="53" s="1" customFormat="1" ht="12" customHeight="1">
      <c r="B53" s="38"/>
      <c r="C53" s="32" t="s">
        <v>100</v>
      </c>
      <c r="D53" s="39"/>
      <c r="E53" s="39"/>
      <c r="F53" s="39"/>
      <c r="G53" s="39"/>
      <c r="H53" s="39"/>
      <c r="I53" s="145"/>
      <c r="J53" s="39"/>
      <c r="K53" s="39"/>
      <c r="L53" s="43"/>
    </row>
    <row r="54" s="1" customFormat="1" ht="16.5" customHeight="1">
      <c r="B54" s="38"/>
      <c r="C54" s="39"/>
      <c r="D54" s="39"/>
      <c r="E54" s="68" t="str">
        <f>E11</f>
        <v>C 101 - Parkoviště</v>
      </c>
      <c r="F54" s="39"/>
      <c r="G54" s="39"/>
      <c r="H54" s="39"/>
      <c r="I54" s="145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5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 xml:space="preserve"> </v>
      </c>
      <c r="G56" s="39"/>
      <c r="H56" s="39"/>
      <c r="I56" s="147" t="s">
        <v>23</v>
      </c>
      <c r="J56" s="71" t="str">
        <f>IF(J14="","",J14)</f>
        <v>31. 12. 2017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5"/>
      <c r="J57" s="39"/>
      <c r="K57" s="39"/>
      <c r="L57" s="43"/>
    </row>
    <row r="58" s="1" customFormat="1" ht="15.15" customHeight="1">
      <c r="B58" s="38"/>
      <c r="C58" s="32" t="s">
        <v>25</v>
      </c>
      <c r="D58" s="39"/>
      <c r="E58" s="39"/>
      <c r="F58" s="27" t="str">
        <f>E17</f>
        <v>SMO - Městský obvod Ostrava - Jih</v>
      </c>
      <c r="G58" s="39"/>
      <c r="H58" s="39"/>
      <c r="I58" s="147" t="s">
        <v>31</v>
      </c>
      <c r="J58" s="36" t="str">
        <f>E23</f>
        <v>IVITAS a.s.</v>
      </c>
      <c r="K58" s="39"/>
      <c r="L58" s="43"/>
    </row>
    <row r="59" s="1" customFormat="1" ht="15.1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7" t="s">
        <v>34</v>
      </c>
      <c r="J59" s="36" t="str">
        <f>E26</f>
        <v>Jindřich Jansa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5"/>
      <c r="J60" s="39"/>
      <c r="K60" s="39"/>
      <c r="L60" s="43"/>
    </row>
    <row r="61" s="1" customFormat="1" ht="29.28" customHeight="1">
      <c r="B61" s="38"/>
      <c r="C61" s="175" t="s">
        <v>103</v>
      </c>
      <c r="D61" s="176"/>
      <c r="E61" s="176"/>
      <c r="F61" s="176"/>
      <c r="G61" s="176"/>
      <c r="H61" s="176"/>
      <c r="I61" s="177"/>
      <c r="J61" s="178" t="s">
        <v>104</v>
      </c>
      <c r="K61" s="176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5"/>
      <c r="J62" s="39"/>
      <c r="K62" s="39"/>
      <c r="L62" s="43"/>
    </row>
    <row r="63" s="1" customFormat="1" ht="22.8" customHeight="1">
      <c r="B63" s="38"/>
      <c r="C63" s="179" t="s">
        <v>71</v>
      </c>
      <c r="D63" s="39"/>
      <c r="E63" s="39"/>
      <c r="F63" s="39"/>
      <c r="G63" s="39"/>
      <c r="H63" s="39"/>
      <c r="I63" s="145"/>
      <c r="J63" s="101">
        <f>J99</f>
        <v>0</v>
      </c>
      <c r="K63" s="39"/>
      <c r="L63" s="43"/>
      <c r="AU63" s="17" t="s">
        <v>105</v>
      </c>
    </row>
    <row r="64" s="8" customFormat="1" ht="24.96" customHeight="1">
      <c r="B64" s="180"/>
      <c r="C64" s="181"/>
      <c r="D64" s="182" t="s">
        <v>184</v>
      </c>
      <c r="E64" s="183"/>
      <c r="F64" s="183"/>
      <c r="G64" s="183"/>
      <c r="H64" s="183"/>
      <c r="I64" s="184"/>
      <c r="J64" s="185">
        <f>J100</f>
        <v>0</v>
      </c>
      <c r="K64" s="181"/>
      <c r="L64" s="186"/>
    </row>
    <row r="65" s="9" customFormat="1" ht="19.92" customHeight="1">
      <c r="B65" s="187"/>
      <c r="C65" s="124"/>
      <c r="D65" s="188" t="s">
        <v>185</v>
      </c>
      <c r="E65" s="189"/>
      <c r="F65" s="189"/>
      <c r="G65" s="189"/>
      <c r="H65" s="189"/>
      <c r="I65" s="190"/>
      <c r="J65" s="191">
        <f>J101</f>
        <v>0</v>
      </c>
      <c r="K65" s="124"/>
      <c r="L65" s="192"/>
    </row>
    <row r="66" s="9" customFormat="1" ht="19.92" customHeight="1">
      <c r="B66" s="187"/>
      <c r="C66" s="124"/>
      <c r="D66" s="188" t="s">
        <v>186</v>
      </c>
      <c r="E66" s="189"/>
      <c r="F66" s="189"/>
      <c r="G66" s="189"/>
      <c r="H66" s="189"/>
      <c r="I66" s="190"/>
      <c r="J66" s="191">
        <f>J237</f>
        <v>0</v>
      </c>
      <c r="K66" s="124"/>
      <c r="L66" s="192"/>
    </row>
    <row r="67" s="9" customFormat="1" ht="19.92" customHeight="1">
      <c r="B67" s="187"/>
      <c r="C67" s="124"/>
      <c r="D67" s="188" t="s">
        <v>187</v>
      </c>
      <c r="E67" s="189"/>
      <c r="F67" s="189"/>
      <c r="G67" s="189"/>
      <c r="H67" s="189"/>
      <c r="I67" s="190"/>
      <c r="J67" s="191">
        <f>J249</f>
        <v>0</v>
      </c>
      <c r="K67" s="124"/>
      <c r="L67" s="192"/>
    </row>
    <row r="68" s="9" customFormat="1" ht="19.92" customHeight="1">
      <c r="B68" s="187"/>
      <c r="C68" s="124"/>
      <c r="D68" s="188" t="s">
        <v>188</v>
      </c>
      <c r="E68" s="189"/>
      <c r="F68" s="189"/>
      <c r="G68" s="189"/>
      <c r="H68" s="189"/>
      <c r="I68" s="190"/>
      <c r="J68" s="191">
        <f>J300</f>
        <v>0</v>
      </c>
      <c r="K68" s="124"/>
      <c r="L68" s="192"/>
    </row>
    <row r="69" s="9" customFormat="1" ht="19.92" customHeight="1">
      <c r="B69" s="187"/>
      <c r="C69" s="124"/>
      <c r="D69" s="188" t="s">
        <v>189</v>
      </c>
      <c r="E69" s="189"/>
      <c r="F69" s="189"/>
      <c r="G69" s="189"/>
      <c r="H69" s="189"/>
      <c r="I69" s="190"/>
      <c r="J69" s="191">
        <f>J307</f>
        <v>0</v>
      </c>
      <c r="K69" s="124"/>
      <c r="L69" s="192"/>
    </row>
    <row r="70" s="9" customFormat="1" ht="19.92" customHeight="1">
      <c r="B70" s="187"/>
      <c r="C70" s="124"/>
      <c r="D70" s="188" t="s">
        <v>190</v>
      </c>
      <c r="E70" s="189"/>
      <c r="F70" s="189"/>
      <c r="G70" s="189"/>
      <c r="H70" s="189"/>
      <c r="I70" s="190"/>
      <c r="J70" s="191">
        <f>J377</f>
        <v>0</v>
      </c>
      <c r="K70" s="124"/>
      <c r="L70" s="192"/>
    </row>
    <row r="71" s="9" customFormat="1" ht="19.92" customHeight="1">
      <c r="B71" s="187"/>
      <c r="C71" s="124"/>
      <c r="D71" s="188" t="s">
        <v>191</v>
      </c>
      <c r="E71" s="189"/>
      <c r="F71" s="189"/>
      <c r="G71" s="189"/>
      <c r="H71" s="189"/>
      <c r="I71" s="190"/>
      <c r="J71" s="191">
        <f>J382</f>
        <v>0</v>
      </c>
      <c r="K71" s="124"/>
      <c r="L71" s="192"/>
    </row>
    <row r="72" s="9" customFormat="1" ht="19.92" customHeight="1">
      <c r="B72" s="187"/>
      <c r="C72" s="124"/>
      <c r="D72" s="188" t="s">
        <v>192</v>
      </c>
      <c r="E72" s="189"/>
      <c r="F72" s="189"/>
      <c r="G72" s="189"/>
      <c r="H72" s="189"/>
      <c r="I72" s="190"/>
      <c r="J72" s="191">
        <f>J448</f>
        <v>0</v>
      </c>
      <c r="K72" s="124"/>
      <c r="L72" s="192"/>
    </row>
    <row r="73" s="9" customFormat="1" ht="19.92" customHeight="1">
      <c r="B73" s="187"/>
      <c r="C73" s="124"/>
      <c r="D73" s="188" t="s">
        <v>193</v>
      </c>
      <c r="E73" s="189"/>
      <c r="F73" s="189"/>
      <c r="G73" s="189"/>
      <c r="H73" s="189"/>
      <c r="I73" s="190"/>
      <c r="J73" s="191">
        <f>J461</f>
        <v>0</v>
      </c>
      <c r="K73" s="124"/>
      <c r="L73" s="192"/>
    </row>
    <row r="74" s="8" customFormat="1" ht="24.96" customHeight="1">
      <c r="B74" s="180"/>
      <c r="C74" s="181"/>
      <c r="D74" s="182" t="s">
        <v>194</v>
      </c>
      <c r="E74" s="183"/>
      <c r="F74" s="183"/>
      <c r="G74" s="183"/>
      <c r="H74" s="183"/>
      <c r="I74" s="184"/>
      <c r="J74" s="185">
        <f>J465</f>
        <v>0</v>
      </c>
      <c r="K74" s="181"/>
      <c r="L74" s="186"/>
    </row>
    <row r="75" s="9" customFormat="1" ht="19.92" customHeight="1">
      <c r="B75" s="187"/>
      <c r="C75" s="124"/>
      <c r="D75" s="188" t="s">
        <v>195</v>
      </c>
      <c r="E75" s="189"/>
      <c r="F75" s="189"/>
      <c r="G75" s="189"/>
      <c r="H75" s="189"/>
      <c r="I75" s="190"/>
      <c r="J75" s="191">
        <f>J466</f>
        <v>0</v>
      </c>
      <c r="K75" s="124"/>
      <c r="L75" s="192"/>
    </row>
    <row r="76" s="8" customFormat="1" ht="24.96" customHeight="1">
      <c r="B76" s="180"/>
      <c r="C76" s="181"/>
      <c r="D76" s="182" t="s">
        <v>196</v>
      </c>
      <c r="E76" s="183"/>
      <c r="F76" s="183"/>
      <c r="G76" s="183"/>
      <c r="H76" s="183"/>
      <c r="I76" s="184"/>
      <c r="J76" s="185">
        <f>J484</f>
        <v>0</v>
      </c>
      <c r="K76" s="181"/>
      <c r="L76" s="186"/>
    </row>
    <row r="77" s="9" customFormat="1" ht="19.92" customHeight="1">
      <c r="B77" s="187"/>
      <c r="C77" s="124"/>
      <c r="D77" s="188" t="s">
        <v>197</v>
      </c>
      <c r="E77" s="189"/>
      <c r="F77" s="189"/>
      <c r="G77" s="189"/>
      <c r="H77" s="189"/>
      <c r="I77" s="190"/>
      <c r="J77" s="191">
        <f>J485</f>
        <v>0</v>
      </c>
      <c r="K77" s="124"/>
      <c r="L77" s="192"/>
    </row>
    <row r="78" s="1" customFormat="1" ht="21.84" customHeight="1">
      <c r="B78" s="38"/>
      <c r="C78" s="39"/>
      <c r="D78" s="39"/>
      <c r="E78" s="39"/>
      <c r="F78" s="39"/>
      <c r="G78" s="39"/>
      <c r="H78" s="39"/>
      <c r="I78" s="145"/>
      <c r="J78" s="39"/>
      <c r="K78" s="39"/>
      <c r="L78" s="43"/>
    </row>
    <row r="79" s="1" customFormat="1" ht="6.96" customHeight="1">
      <c r="B79" s="58"/>
      <c r="C79" s="59"/>
      <c r="D79" s="59"/>
      <c r="E79" s="59"/>
      <c r="F79" s="59"/>
      <c r="G79" s="59"/>
      <c r="H79" s="59"/>
      <c r="I79" s="170"/>
      <c r="J79" s="59"/>
      <c r="K79" s="59"/>
      <c r="L79" s="43"/>
    </row>
    <row r="83" s="1" customFormat="1" ht="6.96" customHeight="1">
      <c r="B83" s="60"/>
      <c r="C83" s="61"/>
      <c r="D83" s="61"/>
      <c r="E83" s="61"/>
      <c r="F83" s="61"/>
      <c r="G83" s="61"/>
      <c r="H83" s="61"/>
      <c r="I83" s="173"/>
      <c r="J83" s="61"/>
      <c r="K83" s="61"/>
      <c r="L83" s="43"/>
    </row>
    <row r="84" s="1" customFormat="1" ht="24.96" customHeight="1">
      <c r="B84" s="38"/>
      <c r="C84" s="23" t="s">
        <v>112</v>
      </c>
      <c r="D84" s="39"/>
      <c r="E84" s="39"/>
      <c r="F84" s="39"/>
      <c r="G84" s="39"/>
      <c r="H84" s="39"/>
      <c r="I84" s="145"/>
      <c r="J84" s="39"/>
      <c r="K84" s="39"/>
      <c r="L84" s="43"/>
    </row>
    <row r="85" s="1" customFormat="1" ht="6.96" customHeight="1">
      <c r="B85" s="38"/>
      <c r="C85" s="39"/>
      <c r="D85" s="39"/>
      <c r="E85" s="39"/>
      <c r="F85" s="39"/>
      <c r="G85" s="39"/>
      <c r="H85" s="39"/>
      <c r="I85" s="145"/>
      <c r="J85" s="39"/>
      <c r="K85" s="39"/>
      <c r="L85" s="43"/>
    </row>
    <row r="86" s="1" customFormat="1" ht="12" customHeight="1">
      <c r="B86" s="38"/>
      <c r="C86" s="32" t="s">
        <v>16</v>
      </c>
      <c r="D86" s="39"/>
      <c r="E86" s="39"/>
      <c r="F86" s="39"/>
      <c r="G86" s="39"/>
      <c r="H86" s="39"/>
      <c r="I86" s="145"/>
      <c r="J86" s="39"/>
      <c r="K86" s="39"/>
      <c r="L86" s="43"/>
    </row>
    <row r="87" s="1" customFormat="1" ht="16.5" customHeight="1">
      <c r="B87" s="38"/>
      <c r="C87" s="39"/>
      <c r="D87" s="39"/>
      <c r="E87" s="174" t="str">
        <f>E7</f>
        <v>Vybudování 4 parkovišť v městském obvodu Ostrava - Jih</v>
      </c>
      <c r="F87" s="32"/>
      <c r="G87" s="32"/>
      <c r="H87" s="32"/>
      <c r="I87" s="145"/>
      <c r="J87" s="39"/>
      <c r="K87" s="39"/>
      <c r="L87" s="43"/>
    </row>
    <row r="88" ht="12" customHeight="1">
      <c r="B88" s="21"/>
      <c r="C88" s="32" t="s">
        <v>98</v>
      </c>
      <c r="D88" s="22"/>
      <c r="E88" s="22"/>
      <c r="F88" s="22"/>
      <c r="G88" s="22"/>
      <c r="H88" s="22"/>
      <c r="I88" s="137"/>
      <c r="J88" s="22"/>
      <c r="K88" s="22"/>
      <c r="L88" s="20"/>
    </row>
    <row r="89" s="1" customFormat="1" ht="16.5" customHeight="1">
      <c r="B89" s="38"/>
      <c r="C89" s="39"/>
      <c r="D89" s="39"/>
      <c r="E89" s="174" t="s">
        <v>99</v>
      </c>
      <c r="F89" s="39"/>
      <c r="G89" s="39"/>
      <c r="H89" s="39"/>
      <c r="I89" s="145"/>
      <c r="J89" s="39"/>
      <c r="K89" s="39"/>
      <c r="L89" s="43"/>
    </row>
    <row r="90" s="1" customFormat="1" ht="12" customHeight="1">
      <c r="B90" s="38"/>
      <c r="C90" s="32" t="s">
        <v>100</v>
      </c>
      <c r="D90" s="39"/>
      <c r="E90" s="39"/>
      <c r="F90" s="39"/>
      <c r="G90" s="39"/>
      <c r="H90" s="39"/>
      <c r="I90" s="145"/>
      <c r="J90" s="39"/>
      <c r="K90" s="39"/>
      <c r="L90" s="43"/>
    </row>
    <row r="91" s="1" customFormat="1" ht="16.5" customHeight="1">
      <c r="B91" s="38"/>
      <c r="C91" s="39"/>
      <c r="D91" s="39"/>
      <c r="E91" s="68" t="str">
        <f>E11</f>
        <v>C 101 - Parkoviště</v>
      </c>
      <c r="F91" s="39"/>
      <c r="G91" s="39"/>
      <c r="H91" s="39"/>
      <c r="I91" s="145"/>
      <c r="J91" s="39"/>
      <c r="K91" s="39"/>
      <c r="L91" s="43"/>
    </row>
    <row r="92" s="1" customFormat="1" ht="6.96" customHeight="1">
      <c r="B92" s="38"/>
      <c r="C92" s="39"/>
      <c r="D92" s="39"/>
      <c r="E92" s="39"/>
      <c r="F92" s="39"/>
      <c r="G92" s="39"/>
      <c r="H92" s="39"/>
      <c r="I92" s="145"/>
      <c r="J92" s="39"/>
      <c r="K92" s="39"/>
      <c r="L92" s="43"/>
    </row>
    <row r="93" s="1" customFormat="1" ht="12" customHeight="1">
      <c r="B93" s="38"/>
      <c r="C93" s="32" t="s">
        <v>21</v>
      </c>
      <c r="D93" s="39"/>
      <c r="E93" s="39"/>
      <c r="F93" s="27" t="str">
        <f>F14</f>
        <v xml:space="preserve"> </v>
      </c>
      <c r="G93" s="39"/>
      <c r="H93" s="39"/>
      <c r="I93" s="147" t="s">
        <v>23</v>
      </c>
      <c r="J93" s="71" t="str">
        <f>IF(J14="","",J14)</f>
        <v>31. 12. 2017</v>
      </c>
      <c r="K93" s="39"/>
      <c r="L93" s="43"/>
    </row>
    <row r="94" s="1" customFormat="1" ht="6.96" customHeight="1">
      <c r="B94" s="38"/>
      <c r="C94" s="39"/>
      <c r="D94" s="39"/>
      <c r="E94" s="39"/>
      <c r="F94" s="39"/>
      <c r="G94" s="39"/>
      <c r="H94" s="39"/>
      <c r="I94" s="145"/>
      <c r="J94" s="39"/>
      <c r="K94" s="39"/>
      <c r="L94" s="43"/>
    </row>
    <row r="95" s="1" customFormat="1" ht="15.15" customHeight="1">
      <c r="B95" s="38"/>
      <c r="C95" s="32" t="s">
        <v>25</v>
      </c>
      <c r="D95" s="39"/>
      <c r="E95" s="39"/>
      <c r="F95" s="27" t="str">
        <f>E17</f>
        <v>SMO - Městský obvod Ostrava - Jih</v>
      </c>
      <c r="G95" s="39"/>
      <c r="H95" s="39"/>
      <c r="I95" s="147" t="s">
        <v>31</v>
      </c>
      <c r="J95" s="36" t="str">
        <f>E23</f>
        <v>IVITAS a.s.</v>
      </c>
      <c r="K95" s="39"/>
      <c r="L95" s="43"/>
    </row>
    <row r="96" s="1" customFormat="1" ht="15.15" customHeight="1">
      <c r="B96" s="38"/>
      <c r="C96" s="32" t="s">
        <v>29</v>
      </c>
      <c r="D96" s="39"/>
      <c r="E96" s="39"/>
      <c r="F96" s="27" t="str">
        <f>IF(E20="","",E20)</f>
        <v>Vyplň údaj</v>
      </c>
      <c r="G96" s="39"/>
      <c r="H96" s="39"/>
      <c r="I96" s="147" t="s">
        <v>34</v>
      </c>
      <c r="J96" s="36" t="str">
        <f>E26</f>
        <v>Jindřich Jansa</v>
      </c>
      <c r="K96" s="39"/>
      <c r="L96" s="43"/>
    </row>
    <row r="97" s="1" customFormat="1" ht="10.32" customHeight="1">
      <c r="B97" s="38"/>
      <c r="C97" s="39"/>
      <c r="D97" s="39"/>
      <c r="E97" s="39"/>
      <c r="F97" s="39"/>
      <c r="G97" s="39"/>
      <c r="H97" s="39"/>
      <c r="I97" s="145"/>
      <c r="J97" s="39"/>
      <c r="K97" s="39"/>
      <c r="L97" s="43"/>
    </row>
    <row r="98" s="10" customFormat="1" ht="29.28" customHeight="1">
      <c r="B98" s="193"/>
      <c r="C98" s="194" t="s">
        <v>113</v>
      </c>
      <c r="D98" s="195" t="s">
        <v>58</v>
      </c>
      <c r="E98" s="195" t="s">
        <v>54</v>
      </c>
      <c r="F98" s="195" t="s">
        <v>55</v>
      </c>
      <c r="G98" s="195" t="s">
        <v>114</v>
      </c>
      <c r="H98" s="195" t="s">
        <v>115</v>
      </c>
      <c r="I98" s="196" t="s">
        <v>116</v>
      </c>
      <c r="J98" s="195" t="s">
        <v>104</v>
      </c>
      <c r="K98" s="197" t="s">
        <v>117</v>
      </c>
      <c r="L98" s="198"/>
      <c r="M98" s="91" t="s">
        <v>19</v>
      </c>
      <c r="N98" s="92" t="s">
        <v>43</v>
      </c>
      <c r="O98" s="92" t="s">
        <v>118</v>
      </c>
      <c r="P98" s="92" t="s">
        <v>119</v>
      </c>
      <c r="Q98" s="92" t="s">
        <v>120</v>
      </c>
      <c r="R98" s="92" t="s">
        <v>121</v>
      </c>
      <c r="S98" s="92" t="s">
        <v>122</v>
      </c>
      <c r="T98" s="93" t="s">
        <v>123</v>
      </c>
    </row>
    <row r="99" s="1" customFormat="1" ht="22.8" customHeight="1">
      <c r="B99" s="38"/>
      <c r="C99" s="98" t="s">
        <v>124</v>
      </c>
      <c r="D99" s="39"/>
      <c r="E99" s="39"/>
      <c r="F99" s="39"/>
      <c r="G99" s="39"/>
      <c r="H99" s="39"/>
      <c r="I99" s="145"/>
      <c r="J99" s="199">
        <f>BK99</f>
        <v>0</v>
      </c>
      <c r="K99" s="39"/>
      <c r="L99" s="43"/>
      <c r="M99" s="94"/>
      <c r="N99" s="95"/>
      <c r="O99" s="95"/>
      <c r="P99" s="200">
        <f>P100+P465+P484</f>
        <v>0</v>
      </c>
      <c r="Q99" s="95"/>
      <c r="R99" s="200">
        <f>R100+R465+R484</f>
        <v>203.29174500000002</v>
      </c>
      <c r="S99" s="95"/>
      <c r="T99" s="201">
        <f>T100+T465+T484</f>
        <v>4.6849999999999996</v>
      </c>
      <c r="AT99" s="17" t="s">
        <v>72</v>
      </c>
      <c r="AU99" s="17" t="s">
        <v>105</v>
      </c>
      <c r="BK99" s="202">
        <f>BK100+BK465+BK484</f>
        <v>0</v>
      </c>
    </row>
    <row r="100" s="11" customFormat="1" ht="25.92" customHeight="1">
      <c r="B100" s="203"/>
      <c r="C100" s="204"/>
      <c r="D100" s="205" t="s">
        <v>72</v>
      </c>
      <c r="E100" s="206" t="s">
        <v>198</v>
      </c>
      <c r="F100" s="206" t="s">
        <v>199</v>
      </c>
      <c r="G100" s="204"/>
      <c r="H100" s="204"/>
      <c r="I100" s="207"/>
      <c r="J100" s="208">
        <f>BK100</f>
        <v>0</v>
      </c>
      <c r="K100" s="204"/>
      <c r="L100" s="209"/>
      <c r="M100" s="210"/>
      <c r="N100" s="211"/>
      <c r="O100" s="211"/>
      <c r="P100" s="212">
        <f>P101+P237+P249+P300+P307+P377+P382+P448+P461</f>
        <v>0</v>
      </c>
      <c r="Q100" s="211"/>
      <c r="R100" s="212">
        <f>R101+R237+R249+R300+R307+R377+R382+R448+R461</f>
        <v>201.54703380000001</v>
      </c>
      <c r="S100" s="211"/>
      <c r="T100" s="213">
        <f>T101+T237+T249+T300+T307+T377+T382+T448+T461</f>
        <v>4.6849999999999996</v>
      </c>
      <c r="AR100" s="214" t="s">
        <v>80</v>
      </c>
      <c r="AT100" s="215" t="s">
        <v>72</v>
      </c>
      <c r="AU100" s="215" t="s">
        <v>73</v>
      </c>
      <c r="AY100" s="214" t="s">
        <v>128</v>
      </c>
      <c r="BK100" s="216">
        <f>BK101+BK237+BK249+BK300+BK307+BK377+BK382+BK448+BK461</f>
        <v>0</v>
      </c>
    </row>
    <row r="101" s="11" customFormat="1" ht="22.8" customHeight="1">
      <c r="B101" s="203"/>
      <c r="C101" s="204"/>
      <c r="D101" s="205" t="s">
        <v>72</v>
      </c>
      <c r="E101" s="217" t="s">
        <v>80</v>
      </c>
      <c r="F101" s="217" t="s">
        <v>200</v>
      </c>
      <c r="G101" s="204"/>
      <c r="H101" s="204"/>
      <c r="I101" s="207"/>
      <c r="J101" s="218">
        <f>BK101</f>
        <v>0</v>
      </c>
      <c r="K101" s="204"/>
      <c r="L101" s="209"/>
      <c r="M101" s="210"/>
      <c r="N101" s="211"/>
      <c r="O101" s="211"/>
      <c r="P101" s="212">
        <f>SUM(P102:P236)</f>
        <v>0</v>
      </c>
      <c r="Q101" s="211"/>
      <c r="R101" s="212">
        <f>SUM(R102:R236)</f>
        <v>0.51133800000000007</v>
      </c>
      <c r="S101" s="211"/>
      <c r="T101" s="213">
        <f>SUM(T102:T236)</f>
        <v>4.6849999999999996</v>
      </c>
      <c r="AR101" s="214" t="s">
        <v>80</v>
      </c>
      <c r="AT101" s="215" t="s">
        <v>72</v>
      </c>
      <c r="AU101" s="215" t="s">
        <v>80</v>
      </c>
      <c r="AY101" s="214" t="s">
        <v>128</v>
      </c>
      <c r="BK101" s="216">
        <f>SUM(BK102:BK236)</f>
        <v>0</v>
      </c>
    </row>
    <row r="102" s="1" customFormat="1" ht="16.5" customHeight="1">
      <c r="B102" s="38"/>
      <c r="C102" s="219" t="s">
        <v>80</v>
      </c>
      <c r="D102" s="219" t="s">
        <v>131</v>
      </c>
      <c r="E102" s="220" t="s">
        <v>201</v>
      </c>
      <c r="F102" s="221" t="s">
        <v>202</v>
      </c>
      <c r="G102" s="222" t="s">
        <v>203</v>
      </c>
      <c r="H102" s="223">
        <v>7</v>
      </c>
      <c r="I102" s="224"/>
      <c r="J102" s="225">
        <f>ROUND(I102*H102,2)</f>
        <v>0</v>
      </c>
      <c r="K102" s="221" t="s">
        <v>147</v>
      </c>
      <c r="L102" s="43"/>
      <c r="M102" s="226" t="s">
        <v>19</v>
      </c>
      <c r="N102" s="227" t="s">
        <v>44</v>
      </c>
      <c r="O102" s="83"/>
      <c r="P102" s="228">
        <f>O102*H102</f>
        <v>0</v>
      </c>
      <c r="Q102" s="228">
        <v>0</v>
      </c>
      <c r="R102" s="228">
        <f>Q102*H102</f>
        <v>0</v>
      </c>
      <c r="S102" s="228">
        <v>0.23000000000000001</v>
      </c>
      <c r="T102" s="229">
        <f>S102*H102</f>
        <v>1.6100000000000001</v>
      </c>
      <c r="AR102" s="230" t="s">
        <v>144</v>
      </c>
      <c r="AT102" s="230" t="s">
        <v>131</v>
      </c>
      <c r="AU102" s="230" t="s">
        <v>82</v>
      </c>
      <c r="AY102" s="17" t="s">
        <v>128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7" t="s">
        <v>80</v>
      </c>
      <c r="BK102" s="231">
        <f>ROUND(I102*H102,2)</f>
        <v>0</v>
      </c>
      <c r="BL102" s="17" t="s">
        <v>144</v>
      </c>
      <c r="BM102" s="230" t="s">
        <v>204</v>
      </c>
    </row>
    <row r="103" s="1" customFormat="1">
      <c r="B103" s="38"/>
      <c r="C103" s="39"/>
      <c r="D103" s="232" t="s">
        <v>138</v>
      </c>
      <c r="E103" s="39"/>
      <c r="F103" s="233" t="s">
        <v>205</v>
      </c>
      <c r="G103" s="39"/>
      <c r="H103" s="39"/>
      <c r="I103" s="145"/>
      <c r="J103" s="39"/>
      <c r="K103" s="39"/>
      <c r="L103" s="43"/>
      <c r="M103" s="234"/>
      <c r="N103" s="83"/>
      <c r="O103" s="83"/>
      <c r="P103" s="83"/>
      <c r="Q103" s="83"/>
      <c r="R103" s="83"/>
      <c r="S103" s="83"/>
      <c r="T103" s="84"/>
      <c r="AT103" s="17" t="s">
        <v>138</v>
      </c>
      <c r="AU103" s="17" t="s">
        <v>82</v>
      </c>
    </row>
    <row r="104" s="1" customFormat="1">
      <c r="B104" s="38"/>
      <c r="C104" s="39"/>
      <c r="D104" s="232" t="s">
        <v>206</v>
      </c>
      <c r="E104" s="39"/>
      <c r="F104" s="270" t="s">
        <v>207</v>
      </c>
      <c r="G104" s="39"/>
      <c r="H104" s="39"/>
      <c r="I104" s="145"/>
      <c r="J104" s="39"/>
      <c r="K104" s="39"/>
      <c r="L104" s="43"/>
      <c r="M104" s="234"/>
      <c r="N104" s="83"/>
      <c r="O104" s="83"/>
      <c r="P104" s="83"/>
      <c r="Q104" s="83"/>
      <c r="R104" s="83"/>
      <c r="S104" s="83"/>
      <c r="T104" s="84"/>
      <c r="AT104" s="17" t="s">
        <v>206</v>
      </c>
      <c r="AU104" s="17" t="s">
        <v>82</v>
      </c>
    </row>
    <row r="105" s="12" customFormat="1">
      <c r="B105" s="235"/>
      <c r="C105" s="236"/>
      <c r="D105" s="232" t="s">
        <v>140</v>
      </c>
      <c r="E105" s="237" t="s">
        <v>19</v>
      </c>
      <c r="F105" s="238" t="s">
        <v>208</v>
      </c>
      <c r="G105" s="236"/>
      <c r="H105" s="237" t="s">
        <v>19</v>
      </c>
      <c r="I105" s="239"/>
      <c r="J105" s="236"/>
      <c r="K105" s="236"/>
      <c r="L105" s="240"/>
      <c r="M105" s="241"/>
      <c r="N105" s="242"/>
      <c r="O105" s="242"/>
      <c r="P105" s="242"/>
      <c r="Q105" s="242"/>
      <c r="R105" s="242"/>
      <c r="S105" s="242"/>
      <c r="T105" s="243"/>
      <c r="AT105" s="244" t="s">
        <v>140</v>
      </c>
      <c r="AU105" s="244" t="s">
        <v>82</v>
      </c>
      <c r="AV105" s="12" t="s">
        <v>80</v>
      </c>
      <c r="AW105" s="12" t="s">
        <v>33</v>
      </c>
      <c r="AX105" s="12" t="s">
        <v>73</v>
      </c>
      <c r="AY105" s="244" t="s">
        <v>128</v>
      </c>
    </row>
    <row r="106" s="13" customFormat="1">
      <c r="B106" s="245"/>
      <c r="C106" s="246"/>
      <c r="D106" s="232" t="s">
        <v>140</v>
      </c>
      <c r="E106" s="247" t="s">
        <v>19</v>
      </c>
      <c r="F106" s="248" t="s">
        <v>209</v>
      </c>
      <c r="G106" s="246"/>
      <c r="H106" s="249">
        <v>7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AT106" s="255" t="s">
        <v>140</v>
      </c>
      <c r="AU106" s="255" t="s">
        <v>82</v>
      </c>
      <c r="AV106" s="13" t="s">
        <v>82</v>
      </c>
      <c r="AW106" s="13" t="s">
        <v>33</v>
      </c>
      <c r="AX106" s="13" t="s">
        <v>73</v>
      </c>
      <c r="AY106" s="255" t="s">
        <v>128</v>
      </c>
    </row>
    <row r="107" s="14" customFormat="1">
      <c r="B107" s="256"/>
      <c r="C107" s="257"/>
      <c r="D107" s="232" t="s">
        <v>140</v>
      </c>
      <c r="E107" s="258" t="s">
        <v>19</v>
      </c>
      <c r="F107" s="259" t="s">
        <v>143</v>
      </c>
      <c r="G107" s="257"/>
      <c r="H107" s="260">
        <v>7</v>
      </c>
      <c r="I107" s="261"/>
      <c r="J107" s="257"/>
      <c r="K107" s="257"/>
      <c r="L107" s="262"/>
      <c r="M107" s="263"/>
      <c r="N107" s="264"/>
      <c r="O107" s="264"/>
      <c r="P107" s="264"/>
      <c r="Q107" s="264"/>
      <c r="R107" s="264"/>
      <c r="S107" s="264"/>
      <c r="T107" s="265"/>
      <c r="AT107" s="266" t="s">
        <v>140</v>
      </c>
      <c r="AU107" s="266" t="s">
        <v>82</v>
      </c>
      <c r="AV107" s="14" t="s">
        <v>144</v>
      </c>
      <c r="AW107" s="14" t="s">
        <v>33</v>
      </c>
      <c r="AX107" s="14" t="s">
        <v>80</v>
      </c>
      <c r="AY107" s="266" t="s">
        <v>128</v>
      </c>
    </row>
    <row r="108" s="1" customFormat="1" ht="16.5" customHeight="1">
      <c r="B108" s="38"/>
      <c r="C108" s="219" t="s">
        <v>82</v>
      </c>
      <c r="D108" s="219" t="s">
        <v>131</v>
      </c>
      <c r="E108" s="220" t="s">
        <v>210</v>
      </c>
      <c r="F108" s="221" t="s">
        <v>211</v>
      </c>
      <c r="G108" s="222" t="s">
        <v>203</v>
      </c>
      <c r="H108" s="223">
        <v>15</v>
      </c>
      <c r="I108" s="224"/>
      <c r="J108" s="225">
        <f>ROUND(I108*H108,2)</f>
        <v>0</v>
      </c>
      <c r="K108" s="221" t="s">
        <v>147</v>
      </c>
      <c r="L108" s="43"/>
      <c r="M108" s="226" t="s">
        <v>19</v>
      </c>
      <c r="N108" s="227" t="s">
        <v>44</v>
      </c>
      <c r="O108" s="83"/>
      <c r="P108" s="228">
        <f>O108*H108</f>
        <v>0</v>
      </c>
      <c r="Q108" s="228">
        <v>0</v>
      </c>
      <c r="R108" s="228">
        <f>Q108*H108</f>
        <v>0</v>
      </c>
      <c r="S108" s="228">
        <v>0.20499999999999999</v>
      </c>
      <c r="T108" s="229">
        <f>S108*H108</f>
        <v>3.0749999999999997</v>
      </c>
      <c r="AR108" s="230" t="s">
        <v>144</v>
      </c>
      <c r="AT108" s="230" t="s">
        <v>131</v>
      </c>
      <c r="AU108" s="230" t="s">
        <v>82</v>
      </c>
      <c r="AY108" s="17" t="s">
        <v>128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17" t="s">
        <v>80</v>
      </c>
      <c r="BK108" s="231">
        <f>ROUND(I108*H108,2)</f>
        <v>0</v>
      </c>
      <c r="BL108" s="17" t="s">
        <v>144</v>
      </c>
      <c r="BM108" s="230" t="s">
        <v>212</v>
      </c>
    </row>
    <row r="109" s="1" customFormat="1">
      <c r="B109" s="38"/>
      <c r="C109" s="39"/>
      <c r="D109" s="232" t="s">
        <v>138</v>
      </c>
      <c r="E109" s="39"/>
      <c r="F109" s="233" t="s">
        <v>213</v>
      </c>
      <c r="G109" s="39"/>
      <c r="H109" s="39"/>
      <c r="I109" s="145"/>
      <c r="J109" s="39"/>
      <c r="K109" s="39"/>
      <c r="L109" s="43"/>
      <c r="M109" s="234"/>
      <c r="N109" s="83"/>
      <c r="O109" s="83"/>
      <c r="P109" s="83"/>
      <c r="Q109" s="83"/>
      <c r="R109" s="83"/>
      <c r="S109" s="83"/>
      <c r="T109" s="84"/>
      <c r="AT109" s="17" t="s">
        <v>138</v>
      </c>
      <c r="AU109" s="17" t="s">
        <v>82</v>
      </c>
    </row>
    <row r="110" s="1" customFormat="1">
      <c r="B110" s="38"/>
      <c r="C110" s="39"/>
      <c r="D110" s="232" t="s">
        <v>206</v>
      </c>
      <c r="E110" s="39"/>
      <c r="F110" s="270" t="s">
        <v>207</v>
      </c>
      <c r="G110" s="39"/>
      <c r="H110" s="39"/>
      <c r="I110" s="145"/>
      <c r="J110" s="39"/>
      <c r="K110" s="39"/>
      <c r="L110" s="43"/>
      <c r="M110" s="234"/>
      <c r="N110" s="83"/>
      <c r="O110" s="83"/>
      <c r="P110" s="83"/>
      <c r="Q110" s="83"/>
      <c r="R110" s="83"/>
      <c r="S110" s="83"/>
      <c r="T110" s="84"/>
      <c r="AT110" s="17" t="s">
        <v>206</v>
      </c>
      <c r="AU110" s="17" t="s">
        <v>82</v>
      </c>
    </row>
    <row r="111" s="12" customFormat="1">
      <c r="B111" s="235"/>
      <c r="C111" s="236"/>
      <c r="D111" s="232" t="s">
        <v>140</v>
      </c>
      <c r="E111" s="237" t="s">
        <v>19</v>
      </c>
      <c r="F111" s="238" t="s">
        <v>208</v>
      </c>
      <c r="G111" s="236"/>
      <c r="H111" s="237" t="s">
        <v>19</v>
      </c>
      <c r="I111" s="239"/>
      <c r="J111" s="236"/>
      <c r="K111" s="236"/>
      <c r="L111" s="240"/>
      <c r="M111" s="241"/>
      <c r="N111" s="242"/>
      <c r="O111" s="242"/>
      <c r="P111" s="242"/>
      <c r="Q111" s="242"/>
      <c r="R111" s="242"/>
      <c r="S111" s="242"/>
      <c r="T111" s="243"/>
      <c r="AT111" s="244" t="s">
        <v>140</v>
      </c>
      <c r="AU111" s="244" t="s">
        <v>82</v>
      </c>
      <c r="AV111" s="12" t="s">
        <v>80</v>
      </c>
      <c r="AW111" s="12" t="s">
        <v>33</v>
      </c>
      <c r="AX111" s="12" t="s">
        <v>73</v>
      </c>
      <c r="AY111" s="244" t="s">
        <v>128</v>
      </c>
    </row>
    <row r="112" s="13" customFormat="1">
      <c r="B112" s="245"/>
      <c r="C112" s="246"/>
      <c r="D112" s="232" t="s">
        <v>140</v>
      </c>
      <c r="E112" s="247" t="s">
        <v>19</v>
      </c>
      <c r="F112" s="248" t="s">
        <v>214</v>
      </c>
      <c r="G112" s="246"/>
      <c r="H112" s="249">
        <v>15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AT112" s="255" t="s">
        <v>140</v>
      </c>
      <c r="AU112" s="255" t="s">
        <v>82</v>
      </c>
      <c r="AV112" s="13" t="s">
        <v>82</v>
      </c>
      <c r="AW112" s="13" t="s">
        <v>33</v>
      </c>
      <c r="AX112" s="13" t="s">
        <v>73</v>
      </c>
      <c r="AY112" s="255" t="s">
        <v>128</v>
      </c>
    </row>
    <row r="113" s="14" customFormat="1">
      <c r="B113" s="256"/>
      <c r="C113" s="257"/>
      <c r="D113" s="232" t="s">
        <v>140</v>
      </c>
      <c r="E113" s="258" t="s">
        <v>19</v>
      </c>
      <c r="F113" s="259" t="s">
        <v>143</v>
      </c>
      <c r="G113" s="257"/>
      <c r="H113" s="260">
        <v>15</v>
      </c>
      <c r="I113" s="261"/>
      <c r="J113" s="257"/>
      <c r="K113" s="257"/>
      <c r="L113" s="262"/>
      <c r="M113" s="263"/>
      <c r="N113" s="264"/>
      <c r="O113" s="264"/>
      <c r="P113" s="264"/>
      <c r="Q113" s="264"/>
      <c r="R113" s="264"/>
      <c r="S113" s="264"/>
      <c r="T113" s="265"/>
      <c r="AT113" s="266" t="s">
        <v>140</v>
      </c>
      <c r="AU113" s="266" t="s">
        <v>82</v>
      </c>
      <c r="AV113" s="14" t="s">
        <v>144</v>
      </c>
      <c r="AW113" s="14" t="s">
        <v>33</v>
      </c>
      <c r="AX113" s="14" t="s">
        <v>80</v>
      </c>
      <c r="AY113" s="266" t="s">
        <v>128</v>
      </c>
    </row>
    <row r="114" s="1" customFormat="1" ht="16.5" customHeight="1">
      <c r="B114" s="38"/>
      <c r="C114" s="219" t="s">
        <v>151</v>
      </c>
      <c r="D114" s="219" t="s">
        <v>131</v>
      </c>
      <c r="E114" s="220" t="s">
        <v>215</v>
      </c>
      <c r="F114" s="221" t="s">
        <v>216</v>
      </c>
      <c r="G114" s="222" t="s">
        <v>217</v>
      </c>
      <c r="H114" s="223">
        <v>140</v>
      </c>
      <c r="I114" s="224"/>
      <c r="J114" s="225">
        <f>ROUND(I114*H114,2)</f>
        <v>0</v>
      </c>
      <c r="K114" s="221" t="s">
        <v>147</v>
      </c>
      <c r="L114" s="43"/>
      <c r="M114" s="226" t="s">
        <v>19</v>
      </c>
      <c r="N114" s="227" t="s">
        <v>44</v>
      </c>
      <c r="O114" s="83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30" t="s">
        <v>144</v>
      </c>
      <c r="AT114" s="230" t="s">
        <v>131</v>
      </c>
      <c r="AU114" s="230" t="s">
        <v>82</v>
      </c>
      <c r="AY114" s="17" t="s">
        <v>128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17" t="s">
        <v>80</v>
      </c>
      <c r="BK114" s="231">
        <f>ROUND(I114*H114,2)</f>
        <v>0</v>
      </c>
      <c r="BL114" s="17" t="s">
        <v>144</v>
      </c>
      <c r="BM114" s="230" t="s">
        <v>218</v>
      </c>
    </row>
    <row r="115" s="1" customFormat="1">
      <c r="B115" s="38"/>
      <c r="C115" s="39"/>
      <c r="D115" s="232" t="s">
        <v>138</v>
      </c>
      <c r="E115" s="39"/>
      <c r="F115" s="233" t="s">
        <v>219</v>
      </c>
      <c r="G115" s="39"/>
      <c r="H115" s="39"/>
      <c r="I115" s="145"/>
      <c r="J115" s="39"/>
      <c r="K115" s="39"/>
      <c r="L115" s="43"/>
      <c r="M115" s="234"/>
      <c r="N115" s="83"/>
      <c r="O115" s="83"/>
      <c r="P115" s="83"/>
      <c r="Q115" s="83"/>
      <c r="R115" s="83"/>
      <c r="S115" s="83"/>
      <c r="T115" s="84"/>
      <c r="AT115" s="17" t="s">
        <v>138</v>
      </c>
      <c r="AU115" s="17" t="s">
        <v>82</v>
      </c>
    </row>
    <row r="116" s="1" customFormat="1">
      <c r="B116" s="38"/>
      <c r="C116" s="39"/>
      <c r="D116" s="232" t="s">
        <v>206</v>
      </c>
      <c r="E116" s="39"/>
      <c r="F116" s="270" t="s">
        <v>220</v>
      </c>
      <c r="G116" s="39"/>
      <c r="H116" s="39"/>
      <c r="I116" s="145"/>
      <c r="J116" s="39"/>
      <c r="K116" s="39"/>
      <c r="L116" s="43"/>
      <c r="M116" s="234"/>
      <c r="N116" s="83"/>
      <c r="O116" s="83"/>
      <c r="P116" s="83"/>
      <c r="Q116" s="83"/>
      <c r="R116" s="83"/>
      <c r="S116" s="83"/>
      <c r="T116" s="84"/>
      <c r="AT116" s="17" t="s">
        <v>206</v>
      </c>
      <c r="AU116" s="17" t="s">
        <v>82</v>
      </c>
    </row>
    <row r="117" s="12" customFormat="1">
      <c r="B117" s="235"/>
      <c r="C117" s="236"/>
      <c r="D117" s="232" t="s">
        <v>140</v>
      </c>
      <c r="E117" s="237" t="s">
        <v>19</v>
      </c>
      <c r="F117" s="238" t="s">
        <v>208</v>
      </c>
      <c r="G117" s="236"/>
      <c r="H117" s="237" t="s">
        <v>19</v>
      </c>
      <c r="I117" s="239"/>
      <c r="J117" s="236"/>
      <c r="K117" s="236"/>
      <c r="L117" s="240"/>
      <c r="M117" s="241"/>
      <c r="N117" s="242"/>
      <c r="O117" s="242"/>
      <c r="P117" s="242"/>
      <c r="Q117" s="242"/>
      <c r="R117" s="242"/>
      <c r="S117" s="242"/>
      <c r="T117" s="243"/>
      <c r="AT117" s="244" t="s">
        <v>140</v>
      </c>
      <c r="AU117" s="244" t="s">
        <v>82</v>
      </c>
      <c r="AV117" s="12" t="s">
        <v>80</v>
      </c>
      <c r="AW117" s="12" t="s">
        <v>33</v>
      </c>
      <c r="AX117" s="12" t="s">
        <v>73</v>
      </c>
      <c r="AY117" s="244" t="s">
        <v>128</v>
      </c>
    </row>
    <row r="118" s="13" customFormat="1">
      <c r="B118" s="245"/>
      <c r="C118" s="246"/>
      <c r="D118" s="232" t="s">
        <v>140</v>
      </c>
      <c r="E118" s="247" t="s">
        <v>19</v>
      </c>
      <c r="F118" s="248" t="s">
        <v>221</v>
      </c>
      <c r="G118" s="246"/>
      <c r="H118" s="249">
        <v>140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AT118" s="255" t="s">
        <v>140</v>
      </c>
      <c r="AU118" s="255" t="s">
        <v>82</v>
      </c>
      <c r="AV118" s="13" t="s">
        <v>82</v>
      </c>
      <c r="AW118" s="13" t="s">
        <v>33</v>
      </c>
      <c r="AX118" s="13" t="s">
        <v>73</v>
      </c>
      <c r="AY118" s="255" t="s">
        <v>128</v>
      </c>
    </row>
    <row r="119" s="14" customFormat="1">
      <c r="B119" s="256"/>
      <c r="C119" s="257"/>
      <c r="D119" s="232" t="s">
        <v>140</v>
      </c>
      <c r="E119" s="258" t="s">
        <v>19</v>
      </c>
      <c r="F119" s="259" t="s">
        <v>143</v>
      </c>
      <c r="G119" s="257"/>
      <c r="H119" s="260">
        <v>140</v>
      </c>
      <c r="I119" s="261"/>
      <c r="J119" s="257"/>
      <c r="K119" s="257"/>
      <c r="L119" s="262"/>
      <c r="M119" s="263"/>
      <c r="N119" s="264"/>
      <c r="O119" s="264"/>
      <c r="P119" s="264"/>
      <c r="Q119" s="264"/>
      <c r="R119" s="264"/>
      <c r="S119" s="264"/>
      <c r="T119" s="265"/>
      <c r="AT119" s="266" t="s">
        <v>140</v>
      </c>
      <c r="AU119" s="266" t="s">
        <v>82</v>
      </c>
      <c r="AV119" s="14" t="s">
        <v>144</v>
      </c>
      <c r="AW119" s="14" t="s">
        <v>33</v>
      </c>
      <c r="AX119" s="14" t="s">
        <v>80</v>
      </c>
      <c r="AY119" s="266" t="s">
        <v>128</v>
      </c>
    </row>
    <row r="120" s="1" customFormat="1" ht="16.5" customHeight="1">
      <c r="B120" s="38"/>
      <c r="C120" s="219" t="s">
        <v>144</v>
      </c>
      <c r="D120" s="219" t="s">
        <v>131</v>
      </c>
      <c r="E120" s="220" t="s">
        <v>222</v>
      </c>
      <c r="F120" s="221" t="s">
        <v>223</v>
      </c>
      <c r="G120" s="222" t="s">
        <v>217</v>
      </c>
      <c r="H120" s="223">
        <v>35</v>
      </c>
      <c r="I120" s="224"/>
      <c r="J120" s="225">
        <f>ROUND(I120*H120,2)</f>
        <v>0</v>
      </c>
      <c r="K120" s="221" t="s">
        <v>147</v>
      </c>
      <c r="L120" s="43"/>
      <c r="M120" s="226" t="s">
        <v>19</v>
      </c>
      <c r="N120" s="227" t="s">
        <v>44</v>
      </c>
      <c r="O120" s="83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30" t="s">
        <v>144</v>
      </c>
      <c r="AT120" s="230" t="s">
        <v>131</v>
      </c>
      <c r="AU120" s="230" t="s">
        <v>82</v>
      </c>
      <c r="AY120" s="17" t="s">
        <v>128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7" t="s">
        <v>80</v>
      </c>
      <c r="BK120" s="231">
        <f>ROUND(I120*H120,2)</f>
        <v>0</v>
      </c>
      <c r="BL120" s="17" t="s">
        <v>144</v>
      </c>
      <c r="BM120" s="230" t="s">
        <v>224</v>
      </c>
    </row>
    <row r="121" s="1" customFormat="1">
      <c r="B121" s="38"/>
      <c r="C121" s="39"/>
      <c r="D121" s="232" t="s">
        <v>138</v>
      </c>
      <c r="E121" s="39"/>
      <c r="F121" s="233" t="s">
        <v>225</v>
      </c>
      <c r="G121" s="39"/>
      <c r="H121" s="39"/>
      <c r="I121" s="145"/>
      <c r="J121" s="39"/>
      <c r="K121" s="39"/>
      <c r="L121" s="43"/>
      <c r="M121" s="234"/>
      <c r="N121" s="83"/>
      <c r="O121" s="83"/>
      <c r="P121" s="83"/>
      <c r="Q121" s="83"/>
      <c r="R121" s="83"/>
      <c r="S121" s="83"/>
      <c r="T121" s="84"/>
      <c r="AT121" s="17" t="s">
        <v>138</v>
      </c>
      <c r="AU121" s="17" t="s">
        <v>82</v>
      </c>
    </row>
    <row r="122" s="1" customFormat="1">
      <c r="B122" s="38"/>
      <c r="C122" s="39"/>
      <c r="D122" s="232" t="s">
        <v>206</v>
      </c>
      <c r="E122" s="39"/>
      <c r="F122" s="270" t="s">
        <v>226</v>
      </c>
      <c r="G122" s="39"/>
      <c r="H122" s="39"/>
      <c r="I122" s="145"/>
      <c r="J122" s="39"/>
      <c r="K122" s="39"/>
      <c r="L122" s="43"/>
      <c r="M122" s="234"/>
      <c r="N122" s="83"/>
      <c r="O122" s="83"/>
      <c r="P122" s="83"/>
      <c r="Q122" s="83"/>
      <c r="R122" s="83"/>
      <c r="S122" s="83"/>
      <c r="T122" s="84"/>
      <c r="AT122" s="17" t="s">
        <v>206</v>
      </c>
      <c r="AU122" s="17" t="s">
        <v>82</v>
      </c>
    </row>
    <row r="123" s="12" customFormat="1">
      <c r="B123" s="235"/>
      <c r="C123" s="236"/>
      <c r="D123" s="232" t="s">
        <v>140</v>
      </c>
      <c r="E123" s="237" t="s">
        <v>19</v>
      </c>
      <c r="F123" s="238" t="s">
        <v>208</v>
      </c>
      <c r="G123" s="236"/>
      <c r="H123" s="237" t="s">
        <v>19</v>
      </c>
      <c r="I123" s="239"/>
      <c r="J123" s="236"/>
      <c r="K123" s="236"/>
      <c r="L123" s="240"/>
      <c r="M123" s="241"/>
      <c r="N123" s="242"/>
      <c r="O123" s="242"/>
      <c r="P123" s="242"/>
      <c r="Q123" s="242"/>
      <c r="R123" s="242"/>
      <c r="S123" s="242"/>
      <c r="T123" s="243"/>
      <c r="AT123" s="244" t="s">
        <v>140</v>
      </c>
      <c r="AU123" s="244" t="s">
        <v>82</v>
      </c>
      <c r="AV123" s="12" t="s">
        <v>80</v>
      </c>
      <c r="AW123" s="12" t="s">
        <v>33</v>
      </c>
      <c r="AX123" s="12" t="s">
        <v>73</v>
      </c>
      <c r="AY123" s="244" t="s">
        <v>128</v>
      </c>
    </row>
    <row r="124" s="13" customFormat="1">
      <c r="B124" s="245"/>
      <c r="C124" s="246"/>
      <c r="D124" s="232" t="s">
        <v>140</v>
      </c>
      <c r="E124" s="247" t="s">
        <v>19</v>
      </c>
      <c r="F124" s="248" t="s">
        <v>227</v>
      </c>
      <c r="G124" s="246"/>
      <c r="H124" s="249">
        <v>35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AT124" s="255" t="s">
        <v>140</v>
      </c>
      <c r="AU124" s="255" t="s">
        <v>82</v>
      </c>
      <c r="AV124" s="13" t="s">
        <v>82</v>
      </c>
      <c r="AW124" s="13" t="s">
        <v>33</v>
      </c>
      <c r="AX124" s="13" t="s">
        <v>73</v>
      </c>
      <c r="AY124" s="255" t="s">
        <v>128</v>
      </c>
    </row>
    <row r="125" s="14" customFormat="1">
      <c r="B125" s="256"/>
      <c r="C125" s="257"/>
      <c r="D125" s="232" t="s">
        <v>140</v>
      </c>
      <c r="E125" s="258" t="s">
        <v>19</v>
      </c>
      <c r="F125" s="259" t="s">
        <v>143</v>
      </c>
      <c r="G125" s="257"/>
      <c r="H125" s="260">
        <v>35</v>
      </c>
      <c r="I125" s="261"/>
      <c r="J125" s="257"/>
      <c r="K125" s="257"/>
      <c r="L125" s="262"/>
      <c r="M125" s="263"/>
      <c r="N125" s="264"/>
      <c r="O125" s="264"/>
      <c r="P125" s="264"/>
      <c r="Q125" s="264"/>
      <c r="R125" s="264"/>
      <c r="S125" s="264"/>
      <c r="T125" s="265"/>
      <c r="AT125" s="266" t="s">
        <v>140</v>
      </c>
      <c r="AU125" s="266" t="s">
        <v>82</v>
      </c>
      <c r="AV125" s="14" t="s">
        <v>144</v>
      </c>
      <c r="AW125" s="14" t="s">
        <v>33</v>
      </c>
      <c r="AX125" s="14" t="s">
        <v>80</v>
      </c>
      <c r="AY125" s="266" t="s">
        <v>128</v>
      </c>
    </row>
    <row r="126" s="1" customFormat="1" ht="16.5" customHeight="1">
      <c r="B126" s="38"/>
      <c r="C126" s="219" t="s">
        <v>127</v>
      </c>
      <c r="D126" s="219" t="s">
        <v>131</v>
      </c>
      <c r="E126" s="220" t="s">
        <v>228</v>
      </c>
      <c r="F126" s="221" t="s">
        <v>229</v>
      </c>
      <c r="G126" s="222" t="s">
        <v>217</v>
      </c>
      <c r="H126" s="223">
        <v>304.77699999999999</v>
      </c>
      <c r="I126" s="224"/>
      <c r="J126" s="225">
        <f>ROUND(I126*H126,2)</f>
        <v>0</v>
      </c>
      <c r="K126" s="221" t="s">
        <v>147</v>
      </c>
      <c r="L126" s="43"/>
      <c r="M126" s="226" t="s">
        <v>19</v>
      </c>
      <c r="N126" s="227" t="s">
        <v>44</v>
      </c>
      <c r="O126" s="83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AR126" s="230" t="s">
        <v>144</v>
      </c>
      <c r="AT126" s="230" t="s">
        <v>131</v>
      </c>
      <c r="AU126" s="230" t="s">
        <v>82</v>
      </c>
      <c r="AY126" s="17" t="s">
        <v>128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80</v>
      </c>
      <c r="BK126" s="231">
        <f>ROUND(I126*H126,2)</f>
        <v>0</v>
      </c>
      <c r="BL126" s="17" t="s">
        <v>144</v>
      </c>
      <c r="BM126" s="230" t="s">
        <v>230</v>
      </c>
    </row>
    <row r="127" s="1" customFormat="1">
      <c r="B127" s="38"/>
      <c r="C127" s="39"/>
      <c r="D127" s="232" t="s">
        <v>138</v>
      </c>
      <c r="E127" s="39"/>
      <c r="F127" s="233" t="s">
        <v>231</v>
      </c>
      <c r="G127" s="39"/>
      <c r="H127" s="39"/>
      <c r="I127" s="145"/>
      <c r="J127" s="39"/>
      <c r="K127" s="39"/>
      <c r="L127" s="43"/>
      <c r="M127" s="234"/>
      <c r="N127" s="83"/>
      <c r="O127" s="83"/>
      <c r="P127" s="83"/>
      <c r="Q127" s="83"/>
      <c r="R127" s="83"/>
      <c r="S127" s="83"/>
      <c r="T127" s="84"/>
      <c r="AT127" s="17" t="s">
        <v>138</v>
      </c>
      <c r="AU127" s="17" t="s">
        <v>82</v>
      </c>
    </row>
    <row r="128" s="1" customFormat="1">
      <c r="B128" s="38"/>
      <c r="C128" s="39"/>
      <c r="D128" s="232" t="s">
        <v>206</v>
      </c>
      <c r="E128" s="39"/>
      <c r="F128" s="270" t="s">
        <v>232</v>
      </c>
      <c r="G128" s="39"/>
      <c r="H128" s="39"/>
      <c r="I128" s="145"/>
      <c r="J128" s="39"/>
      <c r="K128" s="39"/>
      <c r="L128" s="43"/>
      <c r="M128" s="234"/>
      <c r="N128" s="83"/>
      <c r="O128" s="83"/>
      <c r="P128" s="83"/>
      <c r="Q128" s="83"/>
      <c r="R128" s="83"/>
      <c r="S128" s="83"/>
      <c r="T128" s="84"/>
      <c r="AT128" s="17" t="s">
        <v>206</v>
      </c>
      <c r="AU128" s="17" t="s">
        <v>82</v>
      </c>
    </row>
    <row r="129" s="12" customFormat="1">
      <c r="B129" s="235"/>
      <c r="C129" s="236"/>
      <c r="D129" s="232" t="s">
        <v>140</v>
      </c>
      <c r="E129" s="237" t="s">
        <v>19</v>
      </c>
      <c r="F129" s="238" t="s">
        <v>208</v>
      </c>
      <c r="G129" s="236"/>
      <c r="H129" s="237" t="s">
        <v>19</v>
      </c>
      <c r="I129" s="239"/>
      <c r="J129" s="236"/>
      <c r="K129" s="236"/>
      <c r="L129" s="240"/>
      <c r="M129" s="241"/>
      <c r="N129" s="242"/>
      <c r="O129" s="242"/>
      <c r="P129" s="242"/>
      <c r="Q129" s="242"/>
      <c r="R129" s="242"/>
      <c r="S129" s="242"/>
      <c r="T129" s="243"/>
      <c r="AT129" s="244" t="s">
        <v>140</v>
      </c>
      <c r="AU129" s="244" t="s">
        <v>82</v>
      </c>
      <c r="AV129" s="12" t="s">
        <v>80</v>
      </c>
      <c r="AW129" s="12" t="s">
        <v>33</v>
      </c>
      <c r="AX129" s="12" t="s">
        <v>73</v>
      </c>
      <c r="AY129" s="244" t="s">
        <v>128</v>
      </c>
    </row>
    <row r="130" s="13" customFormat="1">
      <c r="B130" s="245"/>
      <c r="C130" s="246"/>
      <c r="D130" s="232" t="s">
        <v>140</v>
      </c>
      <c r="E130" s="247" t="s">
        <v>19</v>
      </c>
      <c r="F130" s="248" t="s">
        <v>233</v>
      </c>
      <c r="G130" s="246"/>
      <c r="H130" s="249">
        <v>141.53999999999999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AT130" s="255" t="s">
        <v>140</v>
      </c>
      <c r="AU130" s="255" t="s">
        <v>82</v>
      </c>
      <c r="AV130" s="13" t="s">
        <v>82</v>
      </c>
      <c r="AW130" s="13" t="s">
        <v>33</v>
      </c>
      <c r="AX130" s="13" t="s">
        <v>73</v>
      </c>
      <c r="AY130" s="255" t="s">
        <v>128</v>
      </c>
    </row>
    <row r="131" s="13" customFormat="1">
      <c r="B131" s="245"/>
      <c r="C131" s="246"/>
      <c r="D131" s="232" t="s">
        <v>140</v>
      </c>
      <c r="E131" s="247" t="s">
        <v>19</v>
      </c>
      <c r="F131" s="248" t="s">
        <v>234</v>
      </c>
      <c r="G131" s="246"/>
      <c r="H131" s="249">
        <v>130.62000000000001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AT131" s="255" t="s">
        <v>140</v>
      </c>
      <c r="AU131" s="255" t="s">
        <v>82</v>
      </c>
      <c r="AV131" s="13" t="s">
        <v>82</v>
      </c>
      <c r="AW131" s="13" t="s">
        <v>33</v>
      </c>
      <c r="AX131" s="13" t="s">
        <v>73</v>
      </c>
      <c r="AY131" s="255" t="s">
        <v>128</v>
      </c>
    </row>
    <row r="132" s="13" customFormat="1">
      <c r="B132" s="245"/>
      <c r="C132" s="246"/>
      <c r="D132" s="232" t="s">
        <v>140</v>
      </c>
      <c r="E132" s="247" t="s">
        <v>19</v>
      </c>
      <c r="F132" s="248" t="s">
        <v>235</v>
      </c>
      <c r="G132" s="246"/>
      <c r="H132" s="249">
        <v>4.617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AT132" s="255" t="s">
        <v>140</v>
      </c>
      <c r="AU132" s="255" t="s">
        <v>82</v>
      </c>
      <c r="AV132" s="13" t="s">
        <v>82</v>
      </c>
      <c r="AW132" s="13" t="s">
        <v>33</v>
      </c>
      <c r="AX132" s="13" t="s">
        <v>73</v>
      </c>
      <c r="AY132" s="255" t="s">
        <v>128</v>
      </c>
    </row>
    <row r="133" s="13" customFormat="1">
      <c r="B133" s="245"/>
      <c r="C133" s="246"/>
      <c r="D133" s="232" t="s">
        <v>140</v>
      </c>
      <c r="E133" s="247" t="s">
        <v>19</v>
      </c>
      <c r="F133" s="248" t="s">
        <v>236</v>
      </c>
      <c r="G133" s="246"/>
      <c r="H133" s="249">
        <v>28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AT133" s="255" t="s">
        <v>140</v>
      </c>
      <c r="AU133" s="255" t="s">
        <v>82</v>
      </c>
      <c r="AV133" s="13" t="s">
        <v>82</v>
      </c>
      <c r="AW133" s="13" t="s">
        <v>33</v>
      </c>
      <c r="AX133" s="13" t="s">
        <v>73</v>
      </c>
      <c r="AY133" s="255" t="s">
        <v>128</v>
      </c>
    </row>
    <row r="134" s="14" customFormat="1">
      <c r="B134" s="256"/>
      <c r="C134" s="257"/>
      <c r="D134" s="232" t="s">
        <v>140</v>
      </c>
      <c r="E134" s="258" t="s">
        <v>19</v>
      </c>
      <c r="F134" s="259" t="s">
        <v>143</v>
      </c>
      <c r="G134" s="257"/>
      <c r="H134" s="260">
        <v>304.77699999999999</v>
      </c>
      <c r="I134" s="261"/>
      <c r="J134" s="257"/>
      <c r="K134" s="257"/>
      <c r="L134" s="262"/>
      <c r="M134" s="263"/>
      <c r="N134" s="264"/>
      <c r="O134" s="264"/>
      <c r="P134" s="264"/>
      <c r="Q134" s="264"/>
      <c r="R134" s="264"/>
      <c r="S134" s="264"/>
      <c r="T134" s="265"/>
      <c r="AT134" s="266" t="s">
        <v>140</v>
      </c>
      <c r="AU134" s="266" t="s">
        <v>82</v>
      </c>
      <c r="AV134" s="14" t="s">
        <v>144</v>
      </c>
      <c r="AW134" s="14" t="s">
        <v>33</v>
      </c>
      <c r="AX134" s="14" t="s">
        <v>80</v>
      </c>
      <c r="AY134" s="266" t="s">
        <v>128</v>
      </c>
    </row>
    <row r="135" s="1" customFormat="1" ht="16.5" customHeight="1">
      <c r="B135" s="38"/>
      <c r="C135" s="219" t="s">
        <v>170</v>
      </c>
      <c r="D135" s="219" t="s">
        <v>131</v>
      </c>
      <c r="E135" s="220" t="s">
        <v>237</v>
      </c>
      <c r="F135" s="221" t="s">
        <v>238</v>
      </c>
      <c r="G135" s="222" t="s">
        <v>217</v>
      </c>
      <c r="H135" s="223">
        <v>152.38900000000001</v>
      </c>
      <c r="I135" s="224"/>
      <c r="J135" s="225">
        <f>ROUND(I135*H135,2)</f>
        <v>0</v>
      </c>
      <c r="K135" s="221" t="s">
        <v>147</v>
      </c>
      <c r="L135" s="43"/>
      <c r="M135" s="226" t="s">
        <v>19</v>
      </c>
      <c r="N135" s="227" t="s">
        <v>44</v>
      </c>
      <c r="O135" s="83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AR135" s="230" t="s">
        <v>144</v>
      </c>
      <c r="AT135" s="230" t="s">
        <v>131</v>
      </c>
      <c r="AU135" s="230" t="s">
        <v>82</v>
      </c>
      <c r="AY135" s="17" t="s">
        <v>128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80</v>
      </c>
      <c r="BK135" s="231">
        <f>ROUND(I135*H135,2)</f>
        <v>0</v>
      </c>
      <c r="BL135" s="17" t="s">
        <v>144</v>
      </c>
      <c r="BM135" s="230" t="s">
        <v>239</v>
      </c>
    </row>
    <row r="136" s="1" customFormat="1">
      <c r="B136" s="38"/>
      <c r="C136" s="39"/>
      <c r="D136" s="232" t="s">
        <v>138</v>
      </c>
      <c r="E136" s="39"/>
      <c r="F136" s="233" t="s">
        <v>240</v>
      </c>
      <c r="G136" s="39"/>
      <c r="H136" s="39"/>
      <c r="I136" s="145"/>
      <c r="J136" s="39"/>
      <c r="K136" s="39"/>
      <c r="L136" s="43"/>
      <c r="M136" s="234"/>
      <c r="N136" s="83"/>
      <c r="O136" s="83"/>
      <c r="P136" s="83"/>
      <c r="Q136" s="83"/>
      <c r="R136" s="83"/>
      <c r="S136" s="83"/>
      <c r="T136" s="84"/>
      <c r="AT136" s="17" t="s">
        <v>138</v>
      </c>
      <c r="AU136" s="17" t="s">
        <v>82</v>
      </c>
    </row>
    <row r="137" s="1" customFormat="1">
      <c r="B137" s="38"/>
      <c r="C137" s="39"/>
      <c r="D137" s="232" t="s">
        <v>206</v>
      </c>
      <c r="E137" s="39"/>
      <c r="F137" s="270" t="s">
        <v>232</v>
      </c>
      <c r="G137" s="39"/>
      <c r="H137" s="39"/>
      <c r="I137" s="145"/>
      <c r="J137" s="39"/>
      <c r="K137" s="39"/>
      <c r="L137" s="43"/>
      <c r="M137" s="234"/>
      <c r="N137" s="83"/>
      <c r="O137" s="83"/>
      <c r="P137" s="83"/>
      <c r="Q137" s="83"/>
      <c r="R137" s="83"/>
      <c r="S137" s="83"/>
      <c r="T137" s="84"/>
      <c r="AT137" s="17" t="s">
        <v>206</v>
      </c>
      <c r="AU137" s="17" t="s">
        <v>82</v>
      </c>
    </row>
    <row r="138" s="13" customFormat="1">
      <c r="B138" s="245"/>
      <c r="C138" s="246"/>
      <c r="D138" s="232" t="s">
        <v>140</v>
      </c>
      <c r="E138" s="247" t="s">
        <v>19</v>
      </c>
      <c r="F138" s="248" t="s">
        <v>241</v>
      </c>
      <c r="G138" s="246"/>
      <c r="H138" s="249">
        <v>152.38900000000001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AT138" s="255" t="s">
        <v>140</v>
      </c>
      <c r="AU138" s="255" t="s">
        <v>82</v>
      </c>
      <c r="AV138" s="13" t="s">
        <v>82</v>
      </c>
      <c r="AW138" s="13" t="s">
        <v>33</v>
      </c>
      <c r="AX138" s="13" t="s">
        <v>73</v>
      </c>
      <c r="AY138" s="255" t="s">
        <v>128</v>
      </c>
    </row>
    <row r="139" s="14" customFormat="1">
      <c r="B139" s="256"/>
      <c r="C139" s="257"/>
      <c r="D139" s="232" t="s">
        <v>140</v>
      </c>
      <c r="E139" s="258" t="s">
        <v>19</v>
      </c>
      <c r="F139" s="259" t="s">
        <v>143</v>
      </c>
      <c r="G139" s="257"/>
      <c r="H139" s="260">
        <v>152.38900000000001</v>
      </c>
      <c r="I139" s="261"/>
      <c r="J139" s="257"/>
      <c r="K139" s="257"/>
      <c r="L139" s="262"/>
      <c r="M139" s="263"/>
      <c r="N139" s="264"/>
      <c r="O139" s="264"/>
      <c r="P139" s="264"/>
      <c r="Q139" s="264"/>
      <c r="R139" s="264"/>
      <c r="S139" s="264"/>
      <c r="T139" s="265"/>
      <c r="AT139" s="266" t="s">
        <v>140</v>
      </c>
      <c r="AU139" s="266" t="s">
        <v>82</v>
      </c>
      <c r="AV139" s="14" t="s">
        <v>144</v>
      </c>
      <c r="AW139" s="14" t="s">
        <v>33</v>
      </c>
      <c r="AX139" s="14" t="s">
        <v>80</v>
      </c>
      <c r="AY139" s="266" t="s">
        <v>128</v>
      </c>
    </row>
    <row r="140" s="1" customFormat="1" ht="16.5" customHeight="1">
      <c r="B140" s="38"/>
      <c r="C140" s="219" t="s">
        <v>177</v>
      </c>
      <c r="D140" s="219" t="s">
        <v>131</v>
      </c>
      <c r="E140" s="220" t="s">
        <v>242</v>
      </c>
      <c r="F140" s="221" t="s">
        <v>243</v>
      </c>
      <c r="G140" s="222" t="s">
        <v>217</v>
      </c>
      <c r="H140" s="223">
        <v>8</v>
      </c>
      <c r="I140" s="224"/>
      <c r="J140" s="225">
        <f>ROUND(I140*H140,2)</f>
        <v>0</v>
      </c>
      <c r="K140" s="221" t="s">
        <v>147</v>
      </c>
      <c r="L140" s="43"/>
      <c r="M140" s="226" t="s">
        <v>19</v>
      </c>
      <c r="N140" s="227" t="s">
        <v>44</v>
      </c>
      <c r="O140" s="83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AR140" s="230" t="s">
        <v>144</v>
      </c>
      <c r="AT140" s="230" t="s">
        <v>131</v>
      </c>
      <c r="AU140" s="230" t="s">
        <v>82</v>
      </c>
      <c r="AY140" s="17" t="s">
        <v>128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80</v>
      </c>
      <c r="BK140" s="231">
        <f>ROUND(I140*H140,2)</f>
        <v>0</v>
      </c>
      <c r="BL140" s="17" t="s">
        <v>144</v>
      </c>
      <c r="BM140" s="230" t="s">
        <v>244</v>
      </c>
    </row>
    <row r="141" s="1" customFormat="1">
      <c r="B141" s="38"/>
      <c r="C141" s="39"/>
      <c r="D141" s="232" t="s">
        <v>138</v>
      </c>
      <c r="E141" s="39"/>
      <c r="F141" s="233" t="s">
        <v>245</v>
      </c>
      <c r="G141" s="39"/>
      <c r="H141" s="39"/>
      <c r="I141" s="145"/>
      <c r="J141" s="39"/>
      <c r="K141" s="39"/>
      <c r="L141" s="43"/>
      <c r="M141" s="234"/>
      <c r="N141" s="83"/>
      <c r="O141" s="83"/>
      <c r="P141" s="83"/>
      <c r="Q141" s="83"/>
      <c r="R141" s="83"/>
      <c r="S141" s="83"/>
      <c r="T141" s="84"/>
      <c r="AT141" s="17" t="s">
        <v>138</v>
      </c>
      <c r="AU141" s="17" t="s">
        <v>82</v>
      </c>
    </row>
    <row r="142" s="1" customFormat="1">
      <c r="B142" s="38"/>
      <c r="C142" s="39"/>
      <c r="D142" s="232" t="s">
        <v>206</v>
      </c>
      <c r="E142" s="39"/>
      <c r="F142" s="270" t="s">
        <v>246</v>
      </c>
      <c r="G142" s="39"/>
      <c r="H142" s="39"/>
      <c r="I142" s="145"/>
      <c r="J142" s="39"/>
      <c r="K142" s="39"/>
      <c r="L142" s="43"/>
      <c r="M142" s="234"/>
      <c r="N142" s="83"/>
      <c r="O142" s="83"/>
      <c r="P142" s="83"/>
      <c r="Q142" s="83"/>
      <c r="R142" s="83"/>
      <c r="S142" s="83"/>
      <c r="T142" s="84"/>
      <c r="AT142" s="17" t="s">
        <v>206</v>
      </c>
      <c r="AU142" s="17" t="s">
        <v>82</v>
      </c>
    </row>
    <row r="143" s="12" customFormat="1">
      <c r="B143" s="235"/>
      <c r="C143" s="236"/>
      <c r="D143" s="232" t="s">
        <v>140</v>
      </c>
      <c r="E143" s="237" t="s">
        <v>19</v>
      </c>
      <c r="F143" s="238" t="s">
        <v>208</v>
      </c>
      <c r="G143" s="236"/>
      <c r="H143" s="237" t="s">
        <v>19</v>
      </c>
      <c r="I143" s="239"/>
      <c r="J143" s="236"/>
      <c r="K143" s="236"/>
      <c r="L143" s="240"/>
      <c r="M143" s="241"/>
      <c r="N143" s="242"/>
      <c r="O143" s="242"/>
      <c r="P143" s="242"/>
      <c r="Q143" s="242"/>
      <c r="R143" s="242"/>
      <c r="S143" s="242"/>
      <c r="T143" s="243"/>
      <c r="AT143" s="244" t="s">
        <v>140</v>
      </c>
      <c r="AU143" s="244" t="s">
        <v>82</v>
      </c>
      <c r="AV143" s="12" t="s">
        <v>80</v>
      </c>
      <c r="AW143" s="12" t="s">
        <v>33</v>
      </c>
      <c r="AX143" s="12" t="s">
        <v>73</v>
      </c>
      <c r="AY143" s="244" t="s">
        <v>128</v>
      </c>
    </row>
    <row r="144" s="13" customFormat="1">
      <c r="B144" s="245"/>
      <c r="C144" s="246"/>
      <c r="D144" s="232" t="s">
        <v>140</v>
      </c>
      <c r="E144" s="247" t="s">
        <v>19</v>
      </c>
      <c r="F144" s="248" t="s">
        <v>247</v>
      </c>
      <c r="G144" s="246"/>
      <c r="H144" s="249">
        <v>8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AT144" s="255" t="s">
        <v>140</v>
      </c>
      <c r="AU144" s="255" t="s">
        <v>82</v>
      </c>
      <c r="AV144" s="13" t="s">
        <v>82</v>
      </c>
      <c r="AW144" s="13" t="s">
        <v>33</v>
      </c>
      <c r="AX144" s="13" t="s">
        <v>73</v>
      </c>
      <c r="AY144" s="255" t="s">
        <v>128</v>
      </c>
    </row>
    <row r="145" s="14" customFormat="1">
      <c r="B145" s="256"/>
      <c r="C145" s="257"/>
      <c r="D145" s="232" t="s">
        <v>140</v>
      </c>
      <c r="E145" s="258" t="s">
        <v>19</v>
      </c>
      <c r="F145" s="259" t="s">
        <v>143</v>
      </c>
      <c r="G145" s="257"/>
      <c r="H145" s="260">
        <v>8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AT145" s="266" t="s">
        <v>140</v>
      </c>
      <c r="AU145" s="266" t="s">
        <v>82</v>
      </c>
      <c r="AV145" s="14" t="s">
        <v>144</v>
      </c>
      <c r="AW145" s="14" t="s">
        <v>33</v>
      </c>
      <c r="AX145" s="14" t="s">
        <v>80</v>
      </c>
      <c r="AY145" s="266" t="s">
        <v>128</v>
      </c>
    </row>
    <row r="146" s="1" customFormat="1" ht="16.5" customHeight="1">
      <c r="B146" s="38"/>
      <c r="C146" s="219" t="s">
        <v>248</v>
      </c>
      <c r="D146" s="219" t="s">
        <v>131</v>
      </c>
      <c r="E146" s="220" t="s">
        <v>249</v>
      </c>
      <c r="F146" s="221" t="s">
        <v>250</v>
      </c>
      <c r="G146" s="222" t="s">
        <v>217</v>
      </c>
      <c r="H146" s="223">
        <v>4</v>
      </c>
      <c r="I146" s="224"/>
      <c r="J146" s="225">
        <f>ROUND(I146*H146,2)</f>
        <v>0</v>
      </c>
      <c r="K146" s="221" t="s">
        <v>147</v>
      </c>
      <c r="L146" s="43"/>
      <c r="M146" s="226" t="s">
        <v>19</v>
      </c>
      <c r="N146" s="227" t="s">
        <v>44</v>
      </c>
      <c r="O146" s="83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AR146" s="230" t="s">
        <v>144</v>
      </c>
      <c r="AT146" s="230" t="s">
        <v>131</v>
      </c>
      <c r="AU146" s="230" t="s">
        <v>82</v>
      </c>
      <c r="AY146" s="17" t="s">
        <v>128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80</v>
      </c>
      <c r="BK146" s="231">
        <f>ROUND(I146*H146,2)</f>
        <v>0</v>
      </c>
      <c r="BL146" s="17" t="s">
        <v>144</v>
      </c>
      <c r="BM146" s="230" t="s">
        <v>251</v>
      </c>
    </row>
    <row r="147" s="1" customFormat="1">
      <c r="B147" s="38"/>
      <c r="C147" s="39"/>
      <c r="D147" s="232" t="s">
        <v>138</v>
      </c>
      <c r="E147" s="39"/>
      <c r="F147" s="233" t="s">
        <v>252</v>
      </c>
      <c r="G147" s="39"/>
      <c r="H147" s="39"/>
      <c r="I147" s="145"/>
      <c r="J147" s="39"/>
      <c r="K147" s="39"/>
      <c r="L147" s="43"/>
      <c r="M147" s="234"/>
      <c r="N147" s="83"/>
      <c r="O147" s="83"/>
      <c r="P147" s="83"/>
      <c r="Q147" s="83"/>
      <c r="R147" s="83"/>
      <c r="S147" s="83"/>
      <c r="T147" s="84"/>
      <c r="AT147" s="17" t="s">
        <v>138</v>
      </c>
      <c r="AU147" s="17" t="s">
        <v>82</v>
      </c>
    </row>
    <row r="148" s="1" customFormat="1">
      <c r="B148" s="38"/>
      <c r="C148" s="39"/>
      <c r="D148" s="232" t="s">
        <v>206</v>
      </c>
      <c r="E148" s="39"/>
      <c r="F148" s="270" t="s">
        <v>246</v>
      </c>
      <c r="G148" s="39"/>
      <c r="H148" s="39"/>
      <c r="I148" s="145"/>
      <c r="J148" s="39"/>
      <c r="K148" s="39"/>
      <c r="L148" s="43"/>
      <c r="M148" s="234"/>
      <c r="N148" s="83"/>
      <c r="O148" s="83"/>
      <c r="P148" s="83"/>
      <c r="Q148" s="83"/>
      <c r="R148" s="83"/>
      <c r="S148" s="83"/>
      <c r="T148" s="84"/>
      <c r="AT148" s="17" t="s">
        <v>206</v>
      </c>
      <c r="AU148" s="17" t="s">
        <v>82</v>
      </c>
    </row>
    <row r="149" s="1" customFormat="1" ht="16.5" customHeight="1">
      <c r="B149" s="38"/>
      <c r="C149" s="219" t="s">
        <v>253</v>
      </c>
      <c r="D149" s="219" t="s">
        <v>131</v>
      </c>
      <c r="E149" s="220" t="s">
        <v>254</v>
      </c>
      <c r="F149" s="221" t="s">
        <v>255</v>
      </c>
      <c r="G149" s="222" t="s">
        <v>217</v>
      </c>
      <c r="H149" s="223">
        <v>131</v>
      </c>
      <c r="I149" s="224"/>
      <c r="J149" s="225">
        <f>ROUND(I149*H149,2)</f>
        <v>0</v>
      </c>
      <c r="K149" s="221" t="s">
        <v>147</v>
      </c>
      <c r="L149" s="43"/>
      <c r="M149" s="226" t="s">
        <v>19</v>
      </c>
      <c r="N149" s="227" t="s">
        <v>44</v>
      </c>
      <c r="O149" s="83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AR149" s="230" t="s">
        <v>144</v>
      </c>
      <c r="AT149" s="230" t="s">
        <v>131</v>
      </c>
      <c r="AU149" s="230" t="s">
        <v>82</v>
      </c>
      <c r="AY149" s="17" t="s">
        <v>128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80</v>
      </c>
      <c r="BK149" s="231">
        <f>ROUND(I149*H149,2)</f>
        <v>0</v>
      </c>
      <c r="BL149" s="17" t="s">
        <v>144</v>
      </c>
      <c r="BM149" s="230" t="s">
        <v>256</v>
      </c>
    </row>
    <row r="150" s="1" customFormat="1">
      <c r="B150" s="38"/>
      <c r="C150" s="39"/>
      <c r="D150" s="232" t="s">
        <v>138</v>
      </c>
      <c r="E150" s="39"/>
      <c r="F150" s="233" t="s">
        <v>257</v>
      </c>
      <c r="G150" s="39"/>
      <c r="H150" s="39"/>
      <c r="I150" s="145"/>
      <c r="J150" s="39"/>
      <c r="K150" s="39"/>
      <c r="L150" s="43"/>
      <c r="M150" s="234"/>
      <c r="N150" s="83"/>
      <c r="O150" s="83"/>
      <c r="P150" s="83"/>
      <c r="Q150" s="83"/>
      <c r="R150" s="83"/>
      <c r="S150" s="83"/>
      <c r="T150" s="84"/>
      <c r="AT150" s="17" t="s">
        <v>138</v>
      </c>
      <c r="AU150" s="17" t="s">
        <v>82</v>
      </c>
    </row>
    <row r="151" s="1" customFormat="1">
      <c r="B151" s="38"/>
      <c r="C151" s="39"/>
      <c r="D151" s="232" t="s">
        <v>206</v>
      </c>
      <c r="E151" s="39"/>
      <c r="F151" s="270" t="s">
        <v>258</v>
      </c>
      <c r="G151" s="39"/>
      <c r="H151" s="39"/>
      <c r="I151" s="145"/>
      <c r="J151" s="39"/>
      <c r="K151" s="39"/>
      <c r="L151" s="43"/>
      <c r="M151" s="234"/>
      <c r="N151" s="83"/>
      <c r="O151" s="83"/>
      <c r="P151" s="83"/>
      <c r="Q151" s="83"/>
      <c r="R151" s="83"/>
      <c r="S151" s="83"/>
      <c r="T151" s="84"/>
      <c r="AT151" s="17" t="s">
        <v>206</v>
      </c>
      <c r="AU151" s="17" t="s">
        <v>82</v>
      </c>
    </row>
    <row r="152" s="13" customFormat="1">
      <c r="B152" s="245"/>
      <c r="C152" s="246"/>
      <c r="D152" s="232" t="s">
        <v>140</v>
      </c>
      <c r="E152" s="247" t="s">
        <v>19</v>
      </c>
      <c r="F152" s="248" t="s">
        <v>259</v>
      </c>
      <c r="G152" s="246"/>
      <c r="H152" s="249">
        <v>131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AT152" s="255" t="s">
        <v>140</v>
      </c>
      <c r="AU152" s="255" t="s">
        <v>82</v>
      </c>
      <c r="AV152" s="13" t="s">
        <v>82</v>
      </c>
      <c r="AW152" s="13" t="s">
        <v>33</v>
      </c>
      <c r="AX152" s="13" t="s">
        <v>73</v>
      </c>
      <c r="AY152" s="255" t="s">
        <v>128</v>
      </c>
    </row>
    <row r="153" s="14" customFormat="1">
      <c r="B153" s="256"/>
      <c r="C153" s="257"/>
      <c r="D153" s="232" t="s">
        <v>140</v>
      </c>
      <c r="E153" s="258" t="s">
        <v>19</v>
      </c>
      <c r="F153" s="259" t="s">
        <v>143</v>
      </c>
      <c r="G153" s="257"/>
      <c r="H153" s="260">
        <v>131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AT153" s="266" t="s">
        <v>140</v>
      </c>
      <c r="AU153" s="266" t="s">
        <v>82</v>
      </c>
      <c r="AV153" s="14" t="s">
        <v>144</v>
      </c>
      <c r="AW153" s="14" t="s">
        <v>33</v>
      </c>
      <c r="AX153" s="14" t="s">
        <v>80</v>
      </c>
      <c r="AY153" s="266" t="s">
        <v>128</v>
      </c>
    </row>
    <row r="154" s="1" customFormat="1" ht="16.5" customHeight="1">
      <c r="B154" s="38"/>
      <c r="C154" s="219" t="s">
        <v>260</v>
      </c>
      <c r="D154" s="219" t="s">
        <v>131</v>
      </c>
      <c r="E154" s="220" t="s">
        <v>261</v>
      </c>
      <c r="F154" s="221" t="s">
        <v>262</v>
      </c>
      <c r="G154" s="222" t="s">
        <v>217</v>
      </c>
      <c r="H154" s="223">
        <v>290.77699999999999</v>
      </c>
      <c r="I154" s="224"/>
      <c r="J154" s="225">
        <f>ROUND(I154*H154,2)</f>
        <v>0</v>
      </c>
      <c r="K154" s="221" t="s">
        <v>147</v>
      </c>
      <c r="L154" s="43"/>
      <c r="M154" s="226" t="s">
        <v>19</v>
      </c>
      <c r="N154" s="227" t="s">
        <v>44</v>
      </c>
      <c r="O154" s="83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AR154" s="230" t="s">
        <v>144</v>
      </c>
      <c r="AT154" s="230" t="s">
        <v>131</v>
      </c>
      <c r="AU154" s="230" t="s">
        <v>82</v>
      </c>
      <c r="AY154" s="17" t="s">
        <v>128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80</v>
      </c>
      <c r="BK154" s="231">
        <f>ROUND(I154*H154,2)</f>
        <v>0</v>
      </c>
      <c r="BL154" s="17" t="s">
        <v>144</v>
      </c>
      <c r="BM154" s="230" t="s">
        <v>263</v>
      </c>
    </row>
    <row r="155" s="1" customFormat="1">
      <c r="B155" s="38"/>
      <c r="C155" s="39"/>
      <c r="D155" s="232" t="s">
        <v>138</v>
      </c>
      <c r="E155" s="39"/>
      <c r="F155" s="233" t="s">
        <v>264</v>
      </c>
      <c r="G155" s="39"/>
      <c r="H155" s="39"/>
      <c r="I155" s="145"/>
      <c r="J155" s="39"/>
      <c r="K155" s="39"/>
      <c r="L155" s="43"/>
      <c r="M155" s="234"/>
      <c r="N155" s="83"/>
      <c r="O155" s="83"/>
      <c r="P155" s="83"/>
      <c r="Q155" s="83"/>
      <c r="R155" s="83"/>
      <c r="S155" s="83"/>
      <c r="T155" s="84"/>
      <c r="AT155" s="17" t="s">
        <v>138</v>
      </c>
      <c r="AU155" s="17" t="s">
        <v>82</v>
      </c>
    </row>
    <row r="156" s="1" customFormat="1">
      <c r="B156" s="38"/>
      <c r="C156" s="39"/>
      <c r="D156" s="232" t="s">
        <v>206</v>
      </c>
      <c r="E156" s="39"/>
      <c r="F156" s="270" t="s">
        <v>258</v>
      </c>
      <c r="G156" s="39"/>
      <c r="H156" s="39"/>
      <c r="I156" s="145"/>
      <c r="J156" s="39"/>
      <c r="K156" s="39"/>
      <c r="L156" s="43"/>
      <c r="M156" s="234"/>
      <c r="N156" s="83"/>
      <c r="O156" s="83"/>
      <c r="P156" s="83"/>
      <c r="Q156" s="83"/>
      <c r="R156" s="83"/>
      <c r="S156" s="83"/>
      <c r="T156" s="84"/>
      <c r="AT156" s="17" t="s">
        <v>206</v>
      </c>
      <c r="AU156" s="17" t="s">
        <v>82</v>
      </c>
    </row>
    <row r="157" s="13" customFormat="1">
      <c r="B157" s="245"/>
      <c r="C157" s="246"/>
      <c r="D157" s="232" t="s">
        <v>140</v>
      </c>
      <c r="E157" s="247" t="s">
        <v>19</v>
      </c>
      <c r="F157" s="248" t="s">
        <v>265</v>
      </c>
      <c r="G157" s="246"/>
      <c r="H157" s="249">
        <v>290.77699999999999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AT157" s="255" t="s">
        <v>140</v>
      </c>
      <c r="AU157" s="255" t="s">
        <v>82</v>
      </c>
      <c r="AV157" s="13" t="s">
        <v>82</v>
      </c>
      <c r="AW157" s="13" t="s">
        <v>33</v>
      </c>
      <c r="AX157" s="13" t="s">
        <v>73</v>
      </c>
      <c r="AY157" s="255" t="s">
        <v>128</v>
      </c>
    </row>
    <row r="158" s="14" customFormat="1">
      <c r="B158" s="256"/>
      <c r="C158" s="257"/>
      <c r="D158" s="232" t="s">
        <v>140</v>
      </c>
      <c r="E158" s="258" t="s">
        <v>19</v>
      </c>
      <c r="F158" s="259" t="s">
        <v>143</v>
      </c>
      <c r="G158" s="257"/>
      <c r="H158" s="260">
        <v>290.77699999999999</v>
      </c>
      <c r="I158" s="261"/>
      <c r="J158" s="257"/>
      <c r="K158" s="257"/>
      <c r="L158" s="262"/>
      <c r="M158" s="263"/>
      <c r="N158" s="264"/>
      <c r="O158" s="264"/>
      <c r="P158" s="264"/>
      <c r="Q158" s="264"/>
      <c r="R158" s="264"/>
      <c r="S158" s="264"/>
      <c r="T158" s="265"/>
      <c r="AT158" s="266" t="s">
        <v>140</v>
      </c>
      <c r="AU158" s="266" t="s">
        <v>82</v>
      </c>
      <c r="AV158" s="14" t="s">
        <v>144</v>
      </c>
      <c r="AW158" s="14" t="s">
        <v>33</v>
      </c>
      <c r="AX158" s="14" t="s">
        <v>80</v>
      </c>
      <c r="AY158" s="266" t="s">
        <v>128</v>
      </c>
    </row>
    <row r="159" s="1" customFormat="1" ht="16.5" customHeight="1">
      <c r="B159" s="38"/>
      <c r="C159" s="219" t="s">
        <v>266</v>
      </c>
      <c r="D159" s="219" t="s">
        <v>131</v>
      </c>
      <c r="E159" s="220" t="s">
        <v>267</v>
      </c>
      <c r="F159" s="221" t="s">
        <v>268</v>
      </c>
      <c r="G159" s="222" t="s">
        <v>217</v>
      </c>
      <c r="H159" s="223">
        <v>65.5</v>
      </c>
      <c r="I159" s="224"/>
      <c r="J159" s="225">
        <f>ROUND(I159*H159,2)</f>
        <v>0</v>
      </c>
      <c r="K159" s="221" t="s">
        <v>147</v>
      </c>
      <c r="L159" s="43"/>
      <c r="M159" s="226" t="s">
        <v>19</v>
      </c>
      <c r="N159" s="227" t="s">
        <v>44</v>
      </c>
      <c r="O159" s="83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AR159" s="230" t="s">
        <v>144</v>
      </c>
      <c r="AT159" s="230" t="s">
        <v>131</v>
      </c>
      <c r="AU159" s="230" t="s">
        <v>82</v>
      </c>
      <c r="AY159" s="17" t="s">
        <v>128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80</v>
      </c>
      <c r="BK159" s="231">
        <f>ROUND(I159*H159,2)</f>
        <v>0</v>
      </c>
      <c r="BL159" s="17" t="s">
        <v>144</v>
      </c>
      <c r="BM159" s="230" t="s">
        <v>269</v>
      </c>
    </row>
    <row r="160" s="1" customFormat="1">
      <c r="B160" s="38"/>
      <c r="C160" s="39"/>
      <c r="D160" s="232" t="s">
        <v>138</v>
      </c>
      <c r="E160" s="39"/>
      <c r="F160" s="233" t="s">
        <v>270</v>
      </c>
      <c r="G160" s="39"/>
      <c r="H160" s="39"/>
      <c r="I160" s="145"/>
      <c r="J160" s="39"/>
      <c r="K160" s="39"/>
      <c r="L160" s="43"/>
      <c r="M160" s="234"/>
      <c r="N160" s="83"/>
      <c r="O160" s="83"/>
      <c r="P160" s="83"/>
      <c r="Q160" s="83"/>
      <c r="R160" s="83"/>
      <c r="S160" s="83"/>
      <c r="T160" s="84"/>
      <c r="AT160" s="17" t="s">
        <v>138</v>
      </c>
      <c r="AU160" s="17" t="s">
        <v>82</v>
      </c>
    </row>
    <row r="161" s="1" customFormat="1">
      <c r="B161" s="38"/>
      <c r="C161" s="39"/>
      <c r="D161" s="232" t="s">
        <v>206</v>
      </c>
      <c r="E161" s="39"/>
      <c r="F161" s="270" t="s">
        <v>271</v>
      </c>
      <c r="G161" s="39"/>
      <c r="H161" s="39"/>
      <c r="I161" s="145"/>
      <c r="J161" s="39"/>
      <c r="K161" s="39"/>
      <c r="L161" s="43"/>
      <c r="M161" s="234"/>
      <c r="N161" s="83"/>
      <c r="O161" s="83"/>
      <c r="P161" s="83"/>
      <c r="Q161" s="83"/>
      <c r="R161" s="83"/>
      <c r="S161" s="83"/>
      <c r="T161" s="84"/>
      <c r="AT161" s="17" t="s">
        <v>206</v>
      </c>
      <c r="AU161" s="17" t="s">
        <v>82</v>
      </c>
    </row>
    <row r="162" s="13" customFormat="1">
      <c r="B162" s="245"/>
      <c r="C162" s="246"/>
      <c r="D162" s="232" t="s">
        <v>140</v>
      </c>
      <c r="E162" s="247" t="s">
        <v>19</v>
      </c>
      <c r="F162" s="248" t="s">
        <v>272</v>
      </c>
      <c r="G162" s="246"/>
      <c r="H162" s="249">
        <v>65.5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AT162" s="255" t="s">
        <v>140</v>
      </c>
      <c r="AU162" s="255" t="s">
        <v>82</v>
      </c>
      <c r="AV162" s="13" t="s">
        <v>82</v>
      </c>
      <c r="AW162" s="13" t="s">
        <v>33</v>
      </c>
      <c r="AX162" s="13" t="s">
        <v>73</v>
      </c>
      <c r="AY162" s="255" t="s">
        <v>128</v>
      </c>
    </row>
    <row r="163" s="14" customFormat="1">
      <c r="B163" s="256"/>
      <c r="C163" s="257"/>
      <c r="D163" s="232" t="s">
        <v>140</v>
      </c>
      <c r="E163" s="258" t="s">
        <v>19</v>
      </c>
      <c r="F163" s="259" t="s">
        <v>143</v>
      </c>
      <c r="G163" s="257"/>
      <c r="H163" s="260">
        <v>65.5</v>
      </c>
      <c r="I163" s="261"/>
      <c r="J163" s="257"/>
      <c r="K163" s="257"/>
      <c r="L163" s="262"/>
      <c r="M163" s="263"/>
      <c r="N163" s="264"/>
      <c r="O163" s="264"/>
      <c r="P163" s="264"/>
      <c r="Q163" s="264"/>
      <c r="R163" s="264"/>
      <c r="S163" s="264"/>
      <c r="T163" s="265"/>
      <c r="AT163" s="266" t="s">
        <v>140</v>
      </c>
      <c r="AU163" s="266" t="s">
        <v>82</v>
      </c>
      <c r="AV163" s="14" t="s">
        <v>144</v>
      </c>
      <c r="AW163" s="14" t="s">
        <v>33</v>
      </c>
      <c r="AX163" s="14" t="s">
        <v>80</v>
      </c>
      <c r="AY163" s="266" t="s">
        <v>128</v>
      </c>
    </row>
    <row r="164" s="1" customFormat="1" ht="16.5" customHeight="1">
      <c r="B164" s="38"/>
      <c r="C164" s="219" t="s">
        <v>273</v>
      </c>
      <c r="D164" s="219" t="s">
        <v>131</v>
      </c>
      <c r="E164" s="220" t="s">
        <v>274</v>
      </c>
      <c r="F164" s="221" t="s">
        <v>275</v>
      </c>
      <c r="G164" s="222" t="s">
        <v>217</v>
      </c>
      <c r="H164" s="223">
        <v>22</v>
      </c>
      <c r="I164" s="224"/>
      <c r="J164" s="225">
        <f>ROUND(I164*H164,2)</f>
        <v>0</v>
      </c>
      <c r="K164" s="221" t="s">
        <v>147</v>
      </c>
      <c r="L164" s="43"/>
      <c r="M164" s="226" t="s">
        <v>19</v>
      </c>
      <c r="N164" s="227" t="s">
        <v>44</v>
      </c>
      <c r="O164" s="83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AR164" s="230" t="s">
        <v>144</v>
      </c>
      <c r="AT164" s="230" t="s">
        <v>131</v>
      </c>
      <c r="AU164" s="230" t="s">
        <v>82</v>
      </c>
      <c r="AY164" s="17" t="s">
        <v>128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80</v>
      </c>
      <c r="BK164" s="231">
        <f>ROUND(I164*H164,2)</f>
        <v>0</v>
      </c>
      <c r="BL164" s="17" t="s">
        <v>144</v>
      </c>
      <c r="BM164" s="230" t="s">
        <v>276</v>
      </c>
    </row>
    <row r="165" s="1" customFormat="1">
      <c r="B165" s="38"/>
      <c r="C165" s="39"/>
      <c r="D165" s="232" t="s">
        <v>138</v>
      </c>
      <c r="E165" s="39"/>
      <c r="F165" s="233" t="s">
        <v>277</v>
      </c>
      <c r="G165" s="39"/>
      <c r="H165" s="39"/>
      <c r="I165" s="145"/>
      <c r="J165" s="39"/>
      <c r="K165" s="39"/>
      <c r="L165" s="43"/>
      <c r="M165" s="234"/>
      <c r="N165" s="83"/>
      <c r="O165" s="83"/>
      <c r="P165" s="83"/>
      <c r="Q165" s="83"/>
      <c r="R165" s="83"/>
      <c r="S165" s="83"/>
      <c r="T165" s="84"/>
      <c r="AT165" s="17" t="s">
        <v>138</v>
      </c>
      <c r="AU165" s="17" t="s">
        <v>82</v>
      </c>
    </row>
    <row r="166" s="1" customFormat="1">
      <c r="B166" s="38"/>
      <c r="C166" s="39"/>
      <c r="D166" s="232" t="s">
        <v>206</v>
      </c>
      <c r="E166" s="39"/>
      <c r="F166" s="270" t="s">
        <v>278</v>
      </c>
      <c r="G166" s="39"/>
      <c r="H166" s="39"/>
      <c r="I166" s="145"/>
      <c r="J166" s="39"/>
      <c r="K166" s="39"/>
      <c r="L166" s="43"/>
      <c r="M166" s="234"/>
      <c r="N166" s="83"/>
      <c r="O166" s="83"/>
      <c r="P166" s="83"/>
      <c r="Q166" s="83"/>
      <c r="R166" s="83"/>
      <c r="S166" s="83"/>
      <c r="T166" s="84"/>
      <c r="AT166" s="17" t="s">
        <v>206</v>
      </c>
      <c r="AU166" s="17" t="s">
        <v>82</v>
      </c>
    </row>
    <row r="167" s="12" customFormat="1">
      <c r="B167" s="235"/>
      <c r="C167" s="236"/>
      <c r="D167" s="232" t="s">
        <v>140</v>
      </c>
      <c r="E167" s="237" t="s">
        <v>19</v>
      </c>
      <c r="F167" s="238" t="s">
        <v>208</v>
      </c>
      <c r="G167" s="236"/>
      <c r="H167" s="237" t="s">
        <v>19</v>
      </c>
      <c r="I167" s="239"/>
      <c r="J167" s="236"/>
      <c r="K167" s="236"/>
      <c r="L167" s="240"/>
      <c r="M167" s="241"/>
      <c r="N167" s="242"/>
      <c r="O167" s="242"/>
      <c r="P167" s="242"/>
      <c r="Q167" s="242"/>
      <c r="R167" s="242"/>
      <c r="S167" s="242"/>
      <c r="T167" s="243"/>
      <c r="AT167" s="244" t="s">
        <v>140</v>
      </c>
      <c r="AU167" s="244" t="s">
        <v>82</v>
      </c>
      <c r="AV167" s="12" t="s">
        <v>80</v>
      </c>
      <c r="AW167" s="12" t="s">
        <v>33</v>
      </c>
      <c r="AX167" s="12" t="s">
        <v>73</v>
      </c>
      <c r="AY167" s="244" t="s">
        <v>128</v>
      </c>
    </row>
    <row r="168" s="13" customFormat="1">
      <c r="B168" s="245"/>
      <c r="C168" s="246"/>
      <c r="D168" s="232" t="s">
        <v>140</v>
      </c>
      <c r="E168" s="247" t="s">
        <v>19</v>
      </c>
      <c r="F168" s="248" t="s">
        <v>279</v>
      </c>
      <c r="G168" s="246"/>
      <c r="H168" s="249">
        <v>22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AT168" s="255" t="s">
        <v>140</v>
      </c>
      <c r="AU168" s="255" t="s">
        <v>82</v>
      </c>
      <c r="AV168" s="13" t="s">
        <v>82</v>
      </c>
      <c r="AW168" s="13" t="s">
        <v>33</v>
      </c>
      <c r="AX168" s="13" t="s">
        <v>73</v>
      </c>
      <c r="AY168" s="255" t="s">
        <v>128</v>
      </c>
    </row>
    <row r="169" s="14" customFormat="1">
      <c r="B169" s="256"/>
      <c r="C169" s="257"/>
      <c r="D169" s="232" t="s">
        <v>140</v>
      </c>
      <c r="E169" s="258" t="s">
        <v>19</v>
      </c>
      <c r="F169" s="259" t="s">
        <v>143</v>
      </c>
      <c r="G169" s="257"/>
      <c r="H169" s="260">
        <v>22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AT169" s="266" t="s">
        <v>140</v>
      </c>
      <c r="AU169" s="266" t="s">
        <v>82</v>
      </c>
      <c r="AV169" s="14" t="s">
        <v>144</v>
      </c>
      <c r="AW169" s="14" t="s">
        <v>33</v>
      </c>
      <c r="AX169" s="14" t="s">
        <v>80</v>
      </c>
      <c r="AY169" s="266" t="s">
        <v>128</v>
      </c>
    </row>
    <row r="170" s="1" customFormat="1" ht="16.5" customHeight="1">
      <c r="B170" s="38"/>
      <c r="C170" s="219" t="s">
        <v>280</v>
      </c>
      <c r="D170" s="219" t="s">
        <v>131</v>
      </c>
      <c r="E170" s="220" t="s">
        <v>281</v>
      </c>
      <c r="F170" s="221" t="s">
        <v>282</v>
      </c>
      <c r="G170" s="222" t="s">
        <v>217</v>
      </c>
      <c r="H170" s="223">
        <v>290.77699999999999</v>
      </c>
      <c r="I170" s="224"/>
      <c r="J170" s="225">
        <f>ROUND(I170*H170,2)</f>
        <v>0</v>
      </c>
      <c r="K170" s="221" t="s">
        <v>147</v>
      </c>
      <c r="L170" s="43"/>
      <c r="M170" s="226" t="s">
        <v>19</v>
      </c>
      <c r="N170" s="227" t="s">
        <v>44</v>
      </c>
      <c r="O170" s="83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AR170" s="230" t="s">
        <v>144</v>
      </c>
      <c r="AT170" s="230" t="s">
        <v>131</v>
      </c>
      <c r="AU170" s="230" t="s">
        <v>82</v>
      </c>
      <c r="AY170" s="17" t="s">
        <v>128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80</v>
      </c>
      <c r="BK170" s="231">
        <f>ROUND(I170*H170,2)</f>
        <v>0</v>
      </c>
      <c r="BL170" s="17" t="s">
        <v>144</v>
      </c>
      <c r="BM170" s="230" t="s">
        <v>283</v>
      </c>
    </row>
    <row r="171" s="1" customFormat="1">
      <c r="B171" s="38"/>
      <c r="C171" s="39"/>
      <c r="D171" s="232" t="s">
        <v>138</v>
      </c>
      <c r="E171" s="39"/>
      <c r="F171" s="233" t="s">
        <v>282</v>
      </c>
      <c r="G171" s="39"/>
      <c r="H171" s="39"/>
      <c r="I171" s="145"/>
      <c r="J171" s="39"/>
      <c r="K171" s="39"/>
      <c r="L171" s="43"/>
      <c r="M171" s="234"/>
      <c r="N171" s="83"/>
      <c r="O171" s="83"/>
      <c r="P171" s="83"/>
      <c r="Q171" s="83"/>
      <c r="R171" s="83"/>
      <c r="S171" s="83"/>
      <c r="T171" s="84"/>
      <c r="AT171" s="17" t="s">
        <v>138</v>
      </c>
      <c r="AU171" s="17" t="s">
        <v>82</v>
      </c>
    </row>
    <row r="172" s="1" customFormat="1">
      <c r="B172" s="38"/>
      <c r="C172" s="39"/>
      <c r="D172" s="232" t="s">
        <v>206</v>
      </c>
      <c r="E172" s="39"/>
      <c r="F172" s="270" t="s">
        <v>284</v>
      </c>
      <c r="G172" s="39"/>
      <c r="H172" s="39"/>
      <c r="I172" s="145"/>
      <c r="J172" s="39"/>
      <c r="K172" s="39"/>
      <c r="L172" s="43"/>
      <c r="M172" s="234"/>
      <c r="N172" s="83"/>
      <c r="O172" s="83"/>
      <c r="P172" s="83"/>
      <c r="Q172" s="83"/>
      <c r="R172" s="83"/>
      <c r="S172" s="83"/>
      <c r="T172" s="84"/>
      <c r="AT172" s="17" t="s">
        <v>206</v>
      </c>
      <c r="AU172" s="17" t="s">
        <v>82</v>
      </c>
    </row>
    <row r="173" s="13" customFormat="1">
      <c r="B173" s="245"/>
      <c r="C173" s="246"/>
      <c r="D173" s="232" t="s">
        <v>140</v>
      </c>
      <c r="E173" s="247" t="s">
        <v>19</v>
      </c>
      <c r="F173" s="248" t="s">
        <v>285</v>
      </c>
      <c r="G173" s="246"/>
      <c r="H173" s="249">
        <v>290.77699999999999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AT173" s="255" t="s">
        <v>140</v>
      </c>
      <c r="AU173" s="255" t="s">
        <v>82</v>
      </c>
      <c r="AV173" s="13" t="s">
        <v>82</v>
      </c>
      <c r="AW173" s="13" t="s">
        <v>33</v>
      </c>
      <c r="AX173" s="13" t="s">
        <v>73</v>
      </c>
      <c r="AY173" s="255" t="s">
        <v>128</v>
      </c>
    </row>
    <row r="174" s="14" customFormat="1">
      <c r="B174" s="256"/>
      <c r="C174" s="257"/>
      <c r="D174" s="232" t="s">
        <v>140</v>
      </c>
      <c r="E174" s="258" t="s">
        <v>19</v>
      </c>
      <c r="F174" s="259" t="s">
        <v>143</v>
      </c>
      <c r="G174" s="257"/>
      <c r="H174" s="260">
        <v>290.77699999999999</v>
      </c>
      <c r="I174" s="261"/>
      <c r="J174" s="257"/>
      <c r="K174" s="257"/>
      <c r="L174" s="262"/>
      <c r="M174" s="263"/>
      <c r="N174" s="264"/>
      <c r="O174" s="264"/>
      <c r="P174" s="264"/>
      <c r="Q174" s="264"/>
      <c r="R174" s="264"/>
      <c r="S174" s="264"/>
      <c r="T174" s="265"/>
      <c r="AT174" s="266" t="s">
        <v>140</v>
      </c>
      <c r="AU174" s="266" t="s">
        <v>82</v>
      </c>
      <c r="AV174" s="14" t="s">
        <v>144</v>
      </c>
      <c r="AW174" s="14" t="s">
        <v>33</v>
      </c>
      <c r="AX174" s="14" t="s">
        <v>80</v>
      </c>
      <c r="AY174" s="266" t="s">
        <v>128</v>
      </c>
    </row>
    <row r="175" s="1" customFormat="1" ht="16.5" customHeight="1">
      <c r="B175" s="38"/>
      <c r="C175" s="219" t="s">
        <v>286</v>
      </c>
      <c r="D175" s="219" t="s">
        <v>131</v>
      </c>
      <c r="E175" s="220" t="s">
        <v>287</v>
      </c>
      <c r="F175" s="221" t="s">
        <v>288</v>
      </c>
      <c r="G175" s="222" t="s">
        <v>289</v>
      </c>
      <c r="H175" s="223">
        <v>494.32100000000003</v>
      </c>
      <c r="I175" s="224"/>
      <c r="J175" s="225">
        <f>ROUND(I175*H175,2)</f>
        <v>0</v>
      </c>
      <c r="K175" s="221" t="s">
        <v>147</v>
      </c>
      <c r="L175" s="43"/>
      <c r="M175" s="226" t="s">
        <v>19</v>
      </c>
      <c r="N175" s="227" t="s">
        <v>44</v>
      </c>
      <c r="O175" s="83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AR175" s="230" t="s">
        <v>144</v>
      </c>
      <c r="AT175" s="230" t="s">
        <v>131</v>
      </c>
      <c r="AU175" s="230" t="s">
        <v>82</v>
      </c>
      <c r="AY175" s="17" t="s">
        <v>128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7" t="s">
        <v>80</v>
      </c>
      <c r="BK175" s="231">
        <f>ROUND(I175*H175,2)</f>
        <v>0</v>
      </c>
      <c r="BL175" s="17" t="s">
        <v>144</v>
      </c>
      <c r="BM175" s="230" t="s">
        <v>290</v>
      </c>
    </row>
    <row r="176" s="1" customFormat="1">
      <c r="B176" s="38"/>
      <c r="C176" s="39"/>
      <c r="D176" s="232" t="s">
        <v>138</v>
      </c>
      <c r="E176" s="39"/>
      <c r="F176" s="233" t="s">
        <v>291</v>
      </c>
      <c r="G176" s="39"/>
      <c r="H176" s="39"/>
      <c r="I176" s="145"/>
      <c r="J176" s="39"/>
      <c r="K176" s="39"/>
      <c r="L176" s="43"/>
      <c r="M176" s="234"/>
      <c r="N176" s="83"/>
      <c r="O176" s="83"/>
      <c r="P176" s="83"/>
      <c r="Q176" s="83"/>
      <c r="R176" s="83"/>
      <c r="S176" s="83"/>
      <c r="T176" s="84"/>
      <c r="AT176" s="17" t="s">
        <v>138</v>
      </c>
      <c r="AU176" s="17" t="s">
        <v>82</v>
      </c>
    </row>
    <row r="177" s="1" customFormat="1">
      <c r="B177" s="38"/>
      <c r="C177" s="39"/>
      <c r="D177" s="232" t="s">
        <v>206</v>
      </c>
      <c r="E177" s="39"/>
      <c r="F177" s="270" t="s">
        <v>284</v>
      </c>
      <c r="G177" s="39"/>
      <c r="H177" s="39"/>
      <c r="I177" s="145"/>
      <c r="J177" s="39"/>
      <c r="K177" s="39"/>
      <c r="L177" s="43"/>
      <c r="M177" s="234"/>
      <c r="N177" s="83"/>
      <c r="O177" s="83"/>
      <c r="P177" s="83"/>
      <c r="Q177" s="83"/>
      <c r="R177" s="83"/>
      <c r="S177" s="83"/>
      <c r="T177" s="84"/>
      <c r="AT177" s="17" t="s">
        <v>206</v>
      </c>
      <c r="AU177" s="17" t="s">
        <v>82</v>
      </c>
    </row>
    <row r="178" s="13" customFormat="1">
      <c r="B178" s="245"/>
      <c r="C178" s="246"/>
      <c r="D178" s="232" t="s">
        <v>140</v>
      </c>
      <c r="E178" s="247" t="s">
        <v>19</v>
      </c>
      <c r="F178" s="248" t="s">
        <v>292</v>
      </c>
      <c r="G178" s="246"/>
      <c r="H178" s="249">
        <v>494.32100000000003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AT178" s="255" t="s">
        <v>140</v>
      </c>
      <c r="AU178" s="255" t="s">
        <v>82</v>
      </c>
      <c r="AV178" s="13" t="s">
        <v>82</v>
      </c>
      <c r="AW178" s="13" t="s">
        <v>33</v>
      </c>
      <c r="AX178" s="13" t="s">
        <v>73</v>
      </c>
      <c r="AY178" s="255" t="s">
        <v>128</v>
      </c>
    </row>
    <row r="179" s="14" customFormat="1">
      <c r="B179" s="256"/>
      <c r="C179" s="257"/>
      <c r="D179" s="232" t="s">
        <v>140</v>
      </c>
      <c r="E179" s="258" t="s">
        <v>19</v>
      </c>
      <c r="F179" s="259" t="s">
        <v>143</v>
      </c>
      <c r="G179" s="257"/>
      <c r="H179" s="260">
        <v>494.32100000000003</v>
      </c>
      <c r="I179" s="261"/>
      <c r="J179" s="257"/>
      <c r="K179" s="257"/>
      <c r="L179" s="262"/>
      <c r="M179" s="263"/>
      <c r="N179" s="264"/>
      <c r="O179" s="264"/>
      <c r="P179" s="264"/>
      <c r="Q179" s="264"/>
      <c r="R179" s="264"/>
      <c r="S179" s="264"/>
      <c r="T179" s="265"/>
      <c r="AT179" s="266" t="s">
        <v>140</v>
      </c>
      <c r="AU179" s="266" t="s">
        <v>82</v>
      </c>
      <c r="AV179" s="14" t="s">
        <v>144</v>
      </c>
      <c r="AW179" s="14" t="s">
        <v>33</v>
      </c>
      <c r="AX179" s="14" t="s">
        <v>80</v>
      </c>
      <c r="AY179" s="266" t="s">
        <v>128</v>
      </c>
    </row>
    <row r="180" s="1" customFormat="1" ht="16.5" customHeight="1">
      <c r="B180" s="38"/>
      <c r="C180" s="219" t="s">
        <v>8</v>
      </c>
      <c r="D180" s="219" t="s">
        <v>131</v>
      </c>
      <c r="E180" s="220" t="s">
        <v>293</v>
      </c>
      <c r="F180" s="221" t="s">
        <v>294</v>
      </c>
      <c r="G180" s="222" t="s">
        <v>295</v>
      </c>
      <c r="H180" s="223">
        <v>250</v>
      </c>
      <c r="I180" s="224"/>
      <c r="J180" s="225">
        <f>ROUND(I180*H180,2)</f>
        <v>0</v>
      </c>
      <c r="K180" s="221" t="s">
        <v>147</v>
      </c>
      <c r="L180" s="43"/>
      <c r="M180" s="226" t="s">
        <v>19</v>
      </c>
      <c r="N180" s="227" t="s">
        <v>44</v>
      </c>
      <c r="O180" s="83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AR180" s="230" t="s">
        <v>144</v>
      </c>
      <c r="AT180" s="230" t="s">
        <v>131</v>
      </c>
      <c r="AU180" s="230" t="s">
        <v>82</v>
      </c>
      <c r="AY180" s="17" t="s">
        <v>128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80</v>
      </c>
      <c r="BK180" s="231">
        <f>ROUND(I180*H180,2)</f>
        <v>0</v>
      </c>
      <c r="BL180" s="17" t="s">
        <v>144</v>
      </c>
      <c r="BM180" s="230" t="s">
        <v>296</v>
      </c>
    </row>
    <row r="181" s="1" customFormat="1">
      <c r="B181" s="38"/>
      <c r="C181" s="39"/>
      <c r="D181" s="232" t="s">
        <v>138</v>
      </c>
      <c r="E181" s="39"/>
      <c r="F181" s="233" t="s">
        <v>297</v>
      </c>
      <c r="G181" s="39"/>
      <c r="H181" s="39"/>
      <c r="I181" s="145"/>
      <c r="J181" s="39"/>
      <c r="K181" s="39"/>
      <c r="L181" s="43"/>
      <c r="M181" s="234"/>
      <c r="N181" s="83"/>
      <c r="O181" s="83"/>
      <c r="P181" s="83"/>
      <c r="Q181" s="83"/>
      <c r="R181" s="83"/>
      <c r="S181" s="83"/>
      <c r="T181" s="84"/>
      <c r="AT181" s="17" t="s">
        <v>138</v>
      </c>
      <c r="AU181" s="17" t="s">
        <v>82</v>
      </c>
    </row>
    <row r="182" s="1" customFormat="1">
      <c r="B182" s="38"/>
      <c r="C182" s="39"/>
      <c r="D182" s="232" t="s">
        <v>206</v>
      </c>
      <c r="E182" s="39"/>
      <c r="F182" s="270" t="s">
        <v>298</v>
      </c>
      <c r="G182" s="39"/>
      <c r="H182" s="39"/>
      <c r="I182" s="145"/>
      <c r="J182" s="39"/>
      <c r="K182" s="39"/>
      <c r="L182" s="43"/>
      <c r="M182" s="234"/>
      <c r="N182" s="83"/>
      <c r="O182" s="83"/>
      <c r="P182" s="83"/>
      <c r="Q182" s="83"/>
      <c r="R182" s="83"/>
      <c r="S182" s="83"/>
      <c r="T182" s="84"/>
      <c r="AT182" s="17" t="s">
        <v>206</v>
      </c>
      <c r="AU182" s="17" t="s">
        <v>82</v>
      </c>
    </row>
    <row r="183" s="12" customFormat="1">
      <c r="B183" s="235"/>
      <c r="C183" s="236"/>
      <c r="D183" s="232" t="s">
        <v>140</v>
      </c>
      <c r="E183" s="237" t="s">
        <v>19</v>
      </c>
      <c r="F183" s="238" t="s">
        <v>299</v>
      </c>
      <c r="G183" s="236"/>
      <c r="H183" s="237" t="s">
        <v>19</v>
      </c>
      <c r="I183" s="239"/>
      <c r="J183" s="236"/>
      <c r="K183" s="236"/>
      <c r="L183" s="240"/>
      <c r="M183" s="241"/>
      <c r="N183" s="242"/>
      <c r="O183" s="242"/>
      <c r="P183" s="242"/>
      <c r="Q183" s="242"/>
      <c r="R183" s="242"/>
      <c r="S183" s="242"/>
      <c r="T183" s="243"/>
      <c r="AT183" s="244" t="s">
        <v>140</v>
      </c>
      <c r="AU183" s="244" t="s">
        <v>82</v>
      </c>
      <c r="AV183" s="12" t="s">
        <v>80</v>
      </c>
      <c r="AW183" s="12" t="s">
        <v>33</v>
      </c>
      <c r="AX183" s="12" t="s">
        <v>73</v>
      </c>
      <c r="AY183" s="244" t="s">
        <v>128</v>
      </c>
    </row>
    <row r="184" s="13" customFormat="1">
      <c r="B184" s="245"/>
      <c r="C184" s="246"/>
      <c r="D184" s="232" t="s">
        <v>140</v>
      </c>
      <c r="E184" s="247" t="s">
        <v>19</v>
      </c>
      <c r="F184" s="248" t="s">
        <v>300</v>
      </c>
      <c r="G184" s="246"/>
      <c r="H184" s="249">
        <v>250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AT184" s="255" t="s">
        <v>140</v>
      </c>
      <c r="AU184" s="255" t="s">
        <v>82</v>
      </c>
      <c r="AV184" s="13" t="s">
        <v>82</v>
      </c>
      <c r="AW184" s="13" t="s">
        <v>33</v>
      </c>
      <c r="AX184" s="13" t="s">
        <v>73</v>
      </c>
      <c r="AY184" s="255" t="s">
        <v>128</v>
      </c>
    </row>
    <row r="185" s="14" customFormat="1">
      <c r="B185" s="256"/>
      <c r="C185" s="257"/>
      <c r="D185" s="232" t="s">
        <v>140</v>
      </c>
      <c r="E185" s="258" t="s">
        <v>19</v>
      </c>
      <c r="F185" s="259" t="s">
        <v>143</v>
      </c>
      <c r="G185" s="257"/>
      <c r="H185" s="260">
        <v>250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AT185" s="266" t="s">
        <v>140</v>
      </c>
      <c r="AU185" s="266" t="s">
        <v>82</v>
      </c>
      <c r="AV185" s="14" t="s">
        <v>144</v>
      </c>
      <c r="AW185" s="14" t="s">
        <v>33</v>
      </c>
      <c r="AX185" s="14" t="s">
        <v>80</v>
      </c>
      <c r="AY185" s="266" t="s">
        <v>128</v>
      </c>
    </row>
    <row r="186" s="1" customFormat="1" ht="16.5" customHeight="1">
      <c r="B186" s="38"/>
      <c r="C186" s="271" t="s">
        <v>301</v>
      </c>
      <c r="D186" s="271" t="s">
        <v>302</v>
      </c>
      <c r="E186" s="272" t="s">
        <v>303</v>
      </c>
      <c r="F186" s="273" t="s">
        <v>304</v>
      </c>
      <c r="G186" s="274" t="s">
        <v>305</v>
      </c>
      <c r="H186" s="275">
        <v>6.4379999999999997</v>
      </c>
      <c r="I186" s="276"/>
      <c r="J186" s="277">
        <f>ROUND(I186*H186,2)</f>
        <v>0</v>
      </c>
      <c r="K186" s="273" t="s">
        <v>147</v>
      </c>
      <c r="L186" s="278"/>
      <c r="M186" s="279" t="s">
        <v>19</v>
      </c>
      <c r="N186" s="280" t="s">
        <v>44</v>
      </c>
      <c r="O186" s="83"/>
      <c r="P186" s="228">
        <f>O186*H186</f>
        <v>0</v>
      </c>
      <c r="Q186" s="228">
        <v>0.001</v>
      </c>
      <c r="R186" s="228">
        <f>Q186*H186</f>
        <v>0.0064380000000000001</v>
      </c>
      <c r="S186" s="228">
        <v>0</v>
      </c>
      <c r="T186" s="229">
        <f>S186*H186</f>
        <v>0</v>
      </c>
      <c r="AR186" s="230" t="s">
        <v>248</v>
      </c>
      <c r="AT186" s="230" t="s">
        <v>302</v>
      </c>
      <c r="AU186" s="230" t="s">
        <v>82</v>
      </c>
      <c r="AY186" s="17" t="s">
        <v>128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80</v>
      </c>
      <c r="BK186" s="231">
        <f>ROUND(I186*H186,2)</f>
        <v>0</v>
      </c>
      <c r="BL186" s="17" t="s">
        <v>144</v>
      </c>
      <c r="BM186" s="230" t="s">
        <v>306</v>
      </c>
    </row>
    <row r="187" s="1" customFormat="1">
      <c r="B187" s="38"/>
      <c r="C187" s="39"/>
      <c r="D187" s="232" t="s">
        <v>138</v>
      </c>
      <c r="E187" s="39"/>
      <c r="F187" s="233" t="s">
        <v>304</v>
      </c>
      <c r="G187" s="39"/>
      <c r="H187" s="39"/>
      <c r="I187" s="145"/>
      <c r="J187" s="39"/>
      <c r="K187" s="39"/>
      <c r="L187" s="43"/>
      <c r="M187" s="234"/>
      <c r="N187" s="83"/>
      <c r="O187" s="83"/>
      <c r="P187" s="83"/>
      <c r="Q187" s="83"/>
      <c r="R187" s="83"/>
      <c r="S187" s="83"/>
      <c r="T187" s="84"/>
      <c r="AT187" s="17" t="s">
        <v>138</v>
      </c>
      <c r="AU187" s="17" t="s">
        <v>82</v>
      </c>
    </row>
    <row r="188" s="13" customFormat="1">
      <c r="B188" s="245"/>
      <c r="C188" s="246"/>
      <c r="D188" s="232" t="s">
        <v>140</v>
      </c>
      <c r="E188" s="247" t="s">
        <v>19</v>
      </c>
      <c r="F188" s="248" t="s">
        <v>307</v>
      </c>
      <c r="G188" s="246"/>
      <c r="H188" s="249">
        <v>6.4379999999999997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AT188" s="255" t="s">
        <v>140</v>
      </c>
      <c r="AU188" s="255" t="s">
        <v>82</v>
      </c>
      <c r="AV188" s="13" t="s">
        <v>82</v>
      </c>
      <c r="AW188" s="13" t="s">
        <v>33</v>
      </c>
      <c r="AX188" s="13" t="s">
        <v>73</v>
      </c>
      <c r="AY188" s="255" t="s">
        <v>128</v>
      </c>
    </row>
    <row r="189" s="14" customFormat="1">
      <c r="B189" s="256"/>
      <c r="C189" s="257"/>
      <c r="D189" s="232" t="s">
        <v>140</v>
      </c>
      <c r="E189" s="258" t="s">
        <v>19</v>
      </c>
      <c r="F189" s="259" t="s">
        <v>143</v>
      </c>
      <c r="G189" s="257"/>
      <c r="H189" s="260">
        <v>6.4379999999999997</v>
      </c>
      <c r="I189" s="261"/>
      <c r="J189" s="257"/>
      <c r="K189" s="257"/>
      <c r="L189" s="262"/>
      <c r="M189" s="263"/>
      <c r="N189" s="264"/>
      <c r="O189" s="264"/>
      <c r="P189" s="264"/>
      <c r="Q189" s="264"/>
      <c r="R189" s="264"/>
      <c r="S189" s="264"/>
      <c r="T189" s="265"/>
      <c r="AT189" s="266" t="s">
        <v>140</v>
      </c>
      <c r="AU189" s="266" t="s">
        <v>82</v>
      </c>
      <c r="AV189" s="14" t="s">
        <v>144</v>
      </c>
      <c r="AW189" s="14" t="s">
        <v>33</v>
      </c>
      <c r="AX189" s="14" t="s">
        <v>80</v>
      </c>
      <c r="AY189" s="266" t="s">
        <v>128</v>
      </c>
    </row>
    <row r="190" s="1" customFormat="1" ht="16.5" customHeight="1">
      <c r="B190" s="38"/>
      <c r="C190" s="219" t="s">
        <v>308</v>
      </c>
      <c r="D190" s="219" t="s">
        <v>131</v>
      </c>
      <c r="E190" s="220" t="s">
        <v>309</v>
      </c>
      <c r="F190" s="221" t="s">
        <v>310</v>
      </c>
      <c r="G190" s="222" t="s">
        <v>295</v>
      </c>
      <c r="H190" s="223">
        <v>250</v>
      </c>
      <c r="I190" s="224"/>
      <c r="J190" s="225">
        <f>ROUND(I190*H190,2)</f>
        <v>0</v>
      </c>
      <c r="K190" s="221" t="s">
        <v>147</v>
      </c>
      <c r="L190" s="43"/>
      <c r="M190" s="226" t="s">
        <v>19</v>
      </c>
      <c r="N190" s="227" t="s">
        <v>44</v>
      </c>
      <c r="O190" s="83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AR190" s="230" t="s">
        <v>144</v>
      </c>
      <c r="AT190" s="230" t="s">
        <v>131</v>
      </c>
      <c r="AU190" s="230" t="s">
        <v>82</v>
      </c>
      <c r="AY190" s="17" t="s">
        <v>128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80</v>
      </c>
      <c r="BK190" s="231">
        <f>ROUND(I190*H190,2)</f>
        <v>0</v>
      </c>
      <c r="BL190" s="17" t="s">
        <v>144</v>
      </c>
      <c r="BM190" s="230" t="s">
        <v>311</v>
      </c>
    </row>
    <row r="191" s="1" customFormat="1">
      <c r="B191" s="38"/>
      <c r="C191" s="39"/>
      <c r="D191" s="232" t="s">
        <v>138</v>
      </c>
      <c r="E191" s="39"/>
      <c r="F191" s="233" t="s">
        <v>312</v>
      </c>
      <c r="G191" s="39"/>
      <c r="H191" s="39"/>
      <c r="I191" s="145"/>
      <c r="J191" s="39"/>
      <c r="K191" s="39"/>
      <c r="L191" s="43"/>
      <c r="M191" s="234"/>
      <c r="N191" s="83"/>
      <c r="O191" s="83"/>
      <c r="P191" s="83"/>
      <c r="Q191" s="83"/>
      <c r="R191" s="83"/>
      <c r="S191" s="83"/>
      <c r="T191" s="84"/>
      <c r="AT191" s="17" t="s">
        <v>138</v>
      </c>
      <c r="AU191" s="17" t="s">
        <v>82</v>
      </c>
    </row>
    <row r="192" s="1" customFormat="1">
      <c r="B192" s="38"/>
      <c r="C192" s="39"/>
      <c r="D192" s="232" t="s">
        <v>206</v>
      </c>
      <c r="E192" s="39"/>
      <c r="F192" s="270" t="s">
        <v>313</v>
      </c>
      <c r="G192" s="39"/>
      <c r="H192" s="39"/>
      <c r="I192" s="145"/>
      <c r="J192" s="39"/>
      <c r="K192" s="39"/>
      <c r="L192" s="43"/>
      <c r="M192" s="234"/>
      <c r="N192" s="83"/>
      <c r="O192" s="83"/>
      <c r="P192" s="83"/>
      <c r="Q192" s="83"/>
      <c r="R192" s="83"/>
      <c r="S192" s="83"/>
      <c r="T192" s="84"/>
      <c r="AT192" s="17" t="s">
        <v>206</v>
      </c>
      <c r="AU192" s="17" t="s">
        <v>82</v>
      </c>
    </row>
    <row r="193" s="12" customFormat="1">
      <c r="B193" s="235"/>
      <c r="C193" s="236"/>
      <c r="D193" s="232" t="s">
        <v>140</v>
      </c>
      <c r="E193" s="237" t="s">
        <v>19</v>
      </c>
      <c r="F193" s="238" t="s">
        <v>299</v>
      </c>
      <c r="G193" s="236"/>
      <c r="H193" s="237" t="s">
        <v>19</v>
      </c>
      <c r="I193" s="239"/>
      <c r="J193" s="236"/>
      <c r="K193" s="236"/>
      <c r="L193" s="240"/>
      <c r="M193" s="241"/>
      <c r="N193" s="242"/>
      <c r="O193" s="242"/>
      <c r="P193" s="242"/>
      <c r="Q193" s="242"/>
      <c r="R193" s="242"/>
      <c r="S193" s="242"/>
      <c r="T193" s="243"/>
      <c r="AT193" s="244" t="s">
        <v>140</v>
      </c>
      <c r="AU193" s="244" t="s">
        <v>82</v>
      </c>
      <c r="AV193" s="12" t="s">
        <v>80</v>
      </c>
      <c r="AW193" s="12" t="s">
        <v>33</v>
      </c>
      <c r="AX193" s="12" t="s">
        <v>73</v>
      </c>
      <c r="AY193" s="244" t="s">
        <v>128</v>
      </c>
    </row>
    <row r="194" s="13" customFormat="1">
      <c r="B194" s="245"/>
      <c r="C194" s="246"/>
      <c r="D194" s="232" t="s">
        <v>140</v>
      </c>
      <c r="E194" s="247" t="s">
        <v>19</v>
      </c>
      <c r="F194" s="248" t="s">
        <v>300</v>
      </c>
      <c r="G194" s="246"/>
      <c r="H194" s="249">
        <v>250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AT194" s="255" t="s">
        <v>140</v>
      </c>
      <c r="AU194" s="255" t="s">
        <v>82</v>
      </c>
      <c r="AV194" s="13" t="s">
        <v>82</v>
      </c>
      <c r="AW194" s="13" t="s">
        <v>33</v>
      </c>
      <c r="AX194" s="13" t="s">
        <v>73</v>
      </c>
      <c r="AY194" s="255" t="s">
        <v>128</v>
      </c>
    </row>
    <row r="195" s="14" customFormat="1">
      <c r="B195" s="256"/>
      <c r="C195" s="257"/>
      <c r="D195" s="232" t="s">
        <v>140</v>
      </c>
      <c r="E195" s="258" t="s">
        <v>19</v>
      </c>
      <c r="F195" s="259" t="s">
        <v>143</v>
      </c>
      <c r="G195" s="257"/>
      <c r="H195" s="260">
        <v>250</v>
      </c>
      <c r="I195" s="261"/>
      <c r="J195" s="257"/>
      <c r="K195" s="257"/>
      <c r="L195" s="262"/>
      <c r="M195" s="263"/>
      <c r="N195" s="264"/>
      <c r="O195" s="264"/>
      <c r="P195" s="264"/>
      <c r="Q195" s="264"/>
      <c r="R195" s="264"/>
      <c r="S195" s="264"/>
      <c r="T195" s="265"/>
      <c r="AT195" s="266" t="s">
        <v>140</v>
      </c>
      <c r="AU195" s="266" t="s">
        <v>82</v>
      </c>
      <c r="AV195" s="14" t="s">
        <v>144</v>
      </c>
      <c r="AW195" s="14" t="s">
        <v>33</v>
      </c>
      <c r="AX195" s="14" t="s">
        <v>80</v>
      </c>
      <c r="AY195" s="266" t="s">
        <v>128</v>
      </c>
    </row>
    <row r="196" s="1" customFormat="1" ht="16.5" customHeight="1">
      <c r="B196" s="38"/>
      <c r="C196" s="219" t="s">
        <v>314</v>
      </c>
      <c r="D196" s="219" t="s">
        <v>131</v>
      </c>
      <c r="E196" s="220" t="s">
        <v>315</v>
      </c>
      <c r="F196" s="221" t="s">
        <v>316</v>
      </c>
      <c r="G196" s="222" t="s">
        <v>295</v>
      </c>
      <c r="H196" s="223">
        <v>665.10000000000002</v>
      </c>
      <c r="I196" s="224"/>
      <c r="J196" s="225">
        <f>ROUND(I196*H196,2)</f>
        <v>0</v>
      </c>
      <c r="K196" s="221" t="s">
        <v>147</v>
      </c>
      <c r="L196" s="43"/>
      <c r="M196" s="226" t="s">
        <v>19</v>
      </c>
      <c r="N196" s="227" t="s">
        <v>44</v>
      </c>
      <c r="O196" s="83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AR196" s="230" t="s">
        <v>144</v>
      </c>
      <c r="AT196" s="230" t="s">
        <v>131</v>
      </c>
      <c r="AU196" s="230" t="s">
        <v>82</v>
      </c>
      <c r="AY196" s="17" t="s">
        <v>128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7" t="s">
        <v>80</v>
      </c>
      <c r="BK196" s="231">
        <f>ROUND(I196*H196,2)</f>
        <v>0</v>
      </c>
      <c r="BL196" s="17" t="s">
        <v>144</v>
      </c>
      <c r="BM196" s="230" t="s">
        <v>317</v>
      </c>
    </row>
    <row r="197" s="1" customFormat="1">
      <c r="B197" s="38"/>
      <c r="C197" s="39"/>
      <c r="D197" s="232" t="s">
        <v>138</v>
      </c>
      <c r="E197" s="39"/>
      <c r="F197" s="233" t="s">
        <v>318</v>
      </c>
      <c r="G197" s="39"/>
      <c r="H197" s="39"/>
      <c r="I197" s="145"/>
      <c r="J197" s="39"/>
      <c r="K197" s="39"/>
      <c r="L197" s="43"/>
      <c r="M197" s="234"/>
      <c r="N197" s="83"/>
      <c r="O197" s="83"/>
      <c r="P197" s="83"/>
      <c r="Q197" s="83"/>
      <c r="R197" s="83"/>
      <c r="S197" s="83"/>
      <c r="T197" s="84"/>
      <c r="AT197" s="17" t="s">
        <v>138</v>
      </c>
      <c r="AU197" s="17" t="s">
        <v>82</v>
      </c>
    </row>
    <row r="198" s="1" customFormat="1">
      <c r="B198" s="38"/>
      <c r="C198" s="39"/>
      <c r="D198" s="232" t="s">
        <v>206</v>
      </c>
      <c r="E198" s="39"/>
      <c r="F198" s="270" t="s">
        <v>313</v>
      </c>
      <c r="G198" s="39"/>
      <c r="H198" s="39"/>
      <c r="I198" s="145"/>
      <c r="J198" s="39"/>
      <c r="K198" s="39"/>
      <c r="L198" s="43"/>
      <c r="M198" s="234"/>
      <c r="N198" s="83"/>
      <c r="O198" s="83"/>
      <c r="P198" s="83"/>
      <c r="Q198" s="83"/>
      <c r="R198" s="83"/>
      <c r="S198" s="83"/>
      <c r="T198" s="84"/>
      <c r="AT198" s="17" t="s">
        <v>206</v>
      </c>
      <c r="AU198" s="17" t="s">
        <v>82</v>
      </c>
    </row>
    <row r="199" s="12" customFormat="1">
      <c r="B199" s="235"/>
      <c r="C199" s="236"/>
      <c r="D199" s="232" t="s">
        <v>140</v>
      </c>
      <c r="E199" s="237" t="s">
        <v>19</v>
      </c>
      <c r="F199" s="238" t="s">
        <v>208</v>
      </c>
      <c r="G199" s="236"/>
      <c r="H199" s="237" t="s">
        <v>19</v>
      </c>
      <c r="I199" s="239"/>
      <c r="J199" s="236"/>
      <c r="K199" s="236"/>
      <c r="L199" s="240"/>
      <c r="M199" s="241"/>
      <c r="N199" s="242"/>
      <c r="O199" s="242"/>
      <c r="P199" s="242"/>
      <c r="Q199" s="242"/>
      <c r="R199" s="242"/>
      <c r="S199" s="242"/>
      <c r="T199" s="243"/>
      <c r="AT199" s="244" t="s">
        <v>140</v>
      </c>
      <c r="AU199" s="244" t="s">
        <v>82</v>
      </c>
      <c r="AV199" s="12" t="s">
        <v>80</v>
      </c>
      <c r="AW199" s="12" t="s">
        <v>33</v>
      </c>
      <c r="AX199" s="12" t="s">
        <v>73</v>
      </c>
      <c r="AY199" s="244" t="s">
        <v>128</v>
      </c>
    </row>
    <row r="200" s="13" customFormat="1">
      <c r="B200" s="245"/>
      <c r="C200" s="246"/>
      <c r="D200" s="232" t="s">
        <v>140</v>
      </c>
      <c r="E200" s="247" t="s">
        <v>19</v>
      </c>
      <c r="F200" s="248" t="s">
        <v>319</v>
      </c>
      <c r="G200" s="246"/>
      <c r="H200" s="249">
        <v>337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AT200" s="255" t="s">
        <v>140</v>
      </c>
      <c r="AU200" s="255" t="s">
        <v>82</v>
      </c>
      <c r="AV200" s="13" t="s">
        <v>82</v>
      </c>
      <c r="AW200" s="13" t="s">
        <v>33</v>
      </c>
      <c r="AX200" s="13" t="s">
        <v>73</v>
      </c>
      <c r="AY200" s="255" t="s">
        <v>128</v>
      </c>
    </row>
    <row r="201" s="13" customFormat="1">
      <c r="B201" s="245"/>
      <c r="C201" s="246"/>
      <c r="D201" s="232" t="s">
        <v>140</v>
      </c>
      <c r="E201" s="247" t="s">
        <v>19</v>
      </c>
      <c r="F201" s="248" t="s">
        <v>320</v>
      </c>
      <c r="G201" s="246"/>
      <c r="H201" s="249">
        <v>311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AT201" s="255" t="s">
        <v>140</v>
      </c>
      <c r="AU201" s="255" t="s">
        <v>82</v>
      </c>
      <c r="AV201" s="13" t="s">
        <v>82</v>
      </c>
      <c r="AW201" s="13" t="s">
        <v>33</v>
      </c>
      <c r="AX201" s="13" t="s">
        <v>73</v>
      </c>
      <c r="AY201" s="255" t="s">
        <v>128</v>
      </c>
    </row>
    <row r="202" s="13" customFormat="1">
      <c r="B202" s="245"/>
      <c r="C202" s="246"/>
      <c r="D202" s="232" t="s">
        <v>140</v>
      </c>
      <c r="E202" s="247" t="s">
        <v>19</v>
      </c>
      <c r="F202" s="248" t="s">
        <v>321</v>
      </c>
      <c r="G202" s="246"/>
      <c r="H202" s="249">
        <v>17.100000000000001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AT202" s="255" t="s">
        <v>140</v>
      </c>
      <c r="AU202" s="255" t="s">
        <v>82</v>
      </c>
      <c r="AV202" s="13" t="s">
        <v>82</v>
      </c>
      <c r="AW202" s="13" t="s">
        <v>33</v>
      </c>
      <c r="AX202" s="13" t="s">
        <v>73</v>
      </c>
      <c r="AY202" s="255" t="s">
        <v>128</v>
      </c>
    </row>
    <row r="203" s="14" customFormat="1">
      <c r="B203" s="256"/>
      <c r="C203" s="257"/>
      <c r="D203" s="232" t="s">
        <v>140</v>
      </c>
      <c r="E203" s="258" t="s">
        <v>19</v>
      </c>
      <c r="F203" s="259" t="s">
        <v>143</v>
      </c>
      <c r="G203" s="257"/>
      <c r="H203" s="260">
        <v>665.10000000000002</v>
      </c>
      <c r="I203" s="261"/>
      <c r="J203" s="257"/>
      <c r="K203" s="257"/>
      <c r="L203" s="262"/>
      <c r="M203" s="263"/>
      <c r="N203" s="264"/>
      <c r="O203" s="264"/>
      <c r="P203" s="264"/>
      <c r="Q203" s="264"/>
      <c r="R203" s="264"/>
      <c r="S203" s="264"/>
      <c r="T203" s="265"/>
      <c r="AT203" s="266" t="s">
        <v>140</v>
      </c>
      <c r="AU203" s="266" t="s">
        <v>82</v>
      </c>
      <c r="AV203" s="14" t="s">
        <v>144</v>
      </c>
      <c r="AW203" s="14" t="s">
        <v>33</v>
      </c>
      <c r="AX203" s="14" t="s">
        <v>80</v>
      </c>
      <c r="AY203" s="266" t="s">
        <v>128</v>
      </c>
    </row>
    <row r="204" s="1" customFormat="1" ht="16.5" customHeight="1">
      <c r="B204" s="38"/>
      <c r="C204" s="219" t="s">
        <v>322</v>
      </c>
      <c r="D204" s="219" t="s">
        <v>131</v>
      </c>
      <c r="E204" s="220" t="s">
        <v>323</v>
      </c>
      <c r="F204" s="221" t="s">
        <v>324</v>
      </c>
      <c r="G204" s="222" t="s">
        <v>295</v>
      </c>
      <c r="H204" s="223">
        <v>250</v>
      </c>
      <c r="I204" s="224"/>
      <c r="J204" s="225">
        <f>ROUND(I204*H204,2)</f>
        <v>0</v>
      </c>
      <c r="K204" s="221" t="s">
        <v>147</v>
      </c>
      <c r="L204" s="43"/>
      <c r="M204" s="226" t="s">
        <v>19</v>
      </c>
      <c r="N204" s="227" t="s">
        <v>44</v>
      </c>
      <c r="O204" s="83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AR204" s="230" t="s">
        <v>144</v>
      </c>
      <c r="AT204" s="230" t="s">
        <v>131</v>
      </c>
      <c r="AU204" s="230" t="s">
        <v>82</v>
      </c>
      <c r="AY204" s="17" t="s">
        <v>128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7" t="s">
        <v>80</v>
      </c>
      <c r="BK204" s="231">
        <f>ROUND(I204*H204,2)</f>
        <v>0</v>
      </c>
      <c r="BL204" s="17" t="s">
        <v>144</v>
      </c>
      <c r="BM204" s="230" t="s">
        <v>325</v>
      </c>
    </row>
    <row r="205" s="1" customFormat="1">
      <c r="B205" s="38"/>
      <c r="C205" s="39"/>
      <c r="D205" s="232" t="s">
        <v>138</v>
      </c>
      <c r="E205" s="39"/>
      <c r="F205" s="233" t="s">
        <v>326</v>
      </c>
      <c r="G205" s="39"/>
      <c r="H205" s="39"/>
      <c r="I205" s="145"/>
      <c r="J205" s="39"/>
      <c r="K205" s="39"/>
      <c r="L205" s="43"/>
      <c r="M205" s="234"/>
      <c r="N205" s="83"/>
      <c r="O205" s="83"/>
      <c r="P205" s="83"/>
      <c r="Q205" s="83"/>
      <c r="R205" s="83"/>
      <c r="S205" s="83"/>
      <c r="T205" s="84"/>
      <c r="AT205" s="17" t="s">
        <v>138</v>
      </c>
      <c r="AU205" s="17" t="s">
        <v>82</v>
      </c>
    </row>
    <row r="206" s="1" customFormat="1">
      <c r="B206" s="38"/>
      <c r="C206" s="39"/>
      <c r="D206" s="232" t="s">
        <v>206</v>
      </c>
      <c r="E206" s="39"/>
      <c r="F206" s="270" t="s">
        <v>327</v>
      </c>
      <c r="G206" s="39"/>
      <c r="H206" s="39"/>
      <c r="I206" s="145"/>
      <c r="J206" s="39"/>
      <c r="K206" s="39"/>
      <c r="L206" s="43"/>
      <c r="M206" s="234"/>
      <c r="N206" s="83"/>
      <c r="O206" s="83"/>
      <c r="P206" s="83"/>
      <c r="Q206" s="83"/>
      <c r="R206" s="83"/>
      <c r="S206" s="83"/>
      <c r="T206" s="84"/>
      <c r="AT206" s="17" t="s">
        <v>206</v>
      </c>
      <c r="AU206" s="17" t="s">
        <v>82</v>
      </c>
    </row>
    <row r="207" s="13" customFormat="1">
      <c r="B207" s="245"/>
      <c r="C207" s="246"/>
      <c r="D207" s="232" t="s">
        <v>140</v>
      </c>
      <c r="E207" s="247" t="s">
        <v>19</v>
      </c>
      <c r="F207" s="248" t="s">
        <v>300</v>
      </c>
      <c r="G207" s="246"/>
      <c r="H207" s="249">
        <v>250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AT207" s="255" t="s">
        <v>140</v>
      </c>
      <c r="AU207" s="255" t="s">
        <v>82</v>
      </c>
      <c r="AV207" s="13" t="s">
        <v>82</v>
      </c>
      <c r="AW207" s="13" t="s">
        <v>33</v>
      </c>
      <c r="AX207" s="13" t="s">
        <v>73</v>
      </c>
      <c r="AY207" s="255" t="s">
        <v>128</v>
      </c>
    </row>
    <row r="208" s="14" customFormat="1">
      <c r="B208" s="256"/>
      <c r="C208" s="257"/>
      <c r="D208" s="232" t="s">
        <v>140</v>
      </c>
      <c r="E208" s="258" t="s">
        <v>19</v>
      </c>
      <c r="F208" s="259" t="s">
        <v>143</v>
      </c>
      <c r="G208" s="257"/>
      <c r="H208" s="260">
        <v>250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AT208" s="266" t="s">
        <v>140</v>
      </c>
      <c r="AU208" s="266" t="s">
        <v>82</v>
      </c>
      <c r="AV208" s="14" t="s">
        <v>144</v>
      </c>
      <c r="AW208" s="14" t="s">
        <v>33</v>
      </c>
      <c r="AX208" s="14" t="s">
        <v>80</v>
      </c>
      <c r="AY208" s="266" t="s">
        <v>128</v>
      </c>
    </row>
    <row r="209" s="1" customFormat="1" ht="16.5" customHeight="1">
      <c r="B209" s="38"/>
      <c r="C209" s="219" t="s">
        <v>328</v>
      </c>
      <c r="D209" s="219" t="s">
        <v>131</v>
      </c>
      <c r="E209" s="220" t="s">
        <v>329</v>
      </c>
      <c r="F209" s="221" t="s">
        <v>330</v>
      </c>
      <c r="G209" s="222" t="s">
        <v>295</v>
      </c>
      <c r="H209" s="223">
        <v>250</v>
      </c>
      <c r="I209" s="224"/>
      <c r="J209" s="225">
        <f>ROUND(I209*H209,2)</f>
        <v>0</v>
      </c>
      <c r="K209" s="221" t="s">
        <v>147</v>
      </c>
      <c r="L209" s="43"/>
      <c r="M209" s="226" t="s">
        <v>19</v>
      </c>
      <c r="N209" s="227" t="s">
        <v>44</v>
      </c>
      <c r="O209" s="83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AR209" s="230" t="s">
        <v>144</v>
      </c>
      <c r="AT209" s="230" t="s">
        <v>131</v>
      </c>
      <c r="AU209" s="230" t="s">
        <v>82</v>
      </c>
      <c r="AY209" s="17" t="s">
        <v>128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7" t="s">
        <v>80</v>
      </c>
      <c r="BK209" s="231">
        <f>ROUND(I209*H209,2)</f>
        <v>0</v>
      </c>
      <c r="BL209" s="17" t="s">
        <v>144</v>
      </c>
      <c r="BM209" s="230" t="s">
        <v>331</v>
      </c>
    </row>
    <row r="210" s="1" customFormat="1">
      <c r="B210" s="38"/>
      <c r="C210" s="39"/>
      <c r="D210" s="232" t="s">
        <v>138</v>
      </c>
      <c r="E210" s="39"/>
      <c r="F210" s="233" t="s">
        <v>332</v>
      </c>
      <c r="G210" s="39"/>
      <c r="H210" s="39"/>
      <c r="I210" s="145"/>
      <c r="J210" s="39"/>
      <c r="K210" s="39"/>
      <c r="L210" s="43"/>
      <c r="M210" s="234"/>
      <c r="N210" s="83"/>
      <c r="O210" s="83"/>
      <c r="P210" s="83"/>
      <c r="Q210" s="83"/>
      <c r="R210" s="83"/>
      <c r="S210" s="83"/>
      <c r="T210" s="84"/>
      <c r="AT210" s="17" t="s">
        <v>138</v>
      </c>
      <c r="AU210" s="17" t="s">
        <v>82</v>
      </c>
    </row>
    <row r="211" s="1" customFormat="1">
      <c r="B211" s="38"/>
      <c r="C211" s="39"/>
      <c r="D211" s="232" t="s">
        <v>206</v>
      </c>
      <c r="E211" s="39"/>
      <c r="F211" s="270" t="s">
        <v>333</v>
      </c>
      <c r="G211" s="39"/>
      <c r="H211" s="39"/>
      <c r="I211" s="145"/>
      <c r="J211" s="39"/>
      <c r="K211" s="39"/>
      <c r="L211" s="43"/>
      <c r="M211" s="234"/>
      <c r="N211" s="83"/>
      <c r="O211" s="83"/>
      <c r="P211" s="83"/>
      <c r="Q211" s="83"/>
      <c r="R211" s="83"/>
      <c r="S211" s="83"/>
      <c r="T211" s="84"/>
      <c r="AT211" s="17" t="s">
        <v>206</v>
      </c>
      <c r="AU211" s="17" t="s">
        <v>82</v>
      </c>
    </row>
    <row r="212" s="12" customFormat="1">
      <c r="B212" s="235"/>
      <c r="C212" s="236"/>
      <c r="D212" s="232" t="s">
        <v>140</v>
      </c>
      <c r="E212" s="237" t="s">
        <v>19</v>
      </c>
      <c r="F212" s="238" t="s">
        <v>299</v>
      </c>
      <c r="G212" s="236"/>
      <c r="H212" s="237" t="s">
        <v>19</v>
      </c>
      <c r="I212" s="239"/>
      <c r="J212" s="236"/>
      <c r="K212" s="236"/>
      <c r="L212" s="240"/>
      <c r="M212" s="241"/>
      <c r="N212" s="242"/>
      <c r="O212" s="242"/>
      <c r="P212" s="242"/>
      <c r="Q212" s="242"/>
      <c r="R212" s="242"/>
      <c r="S212" s="242"/>
      <c r="T212" s="243"/>
      <c r="AT212" s="244" t="s">
        <v>140</v>
      </c>
      <c r="AU212" s="244" t="s">
        <v>82</v>
      </c>
      <c r="AV212" s="12" t="s">
        <v>80</v>
      </c>
      <c r="AW212" s="12" t="s">
        <v>33</v>
      </c>
      <c r="AX212" s="12" t="s">
        <v>73</v>
      </c>
      <c r="AY212" s="244" t="s">
        <v>128</v>
      </c>
    </row>
    <row r="213" s="13" customFormat="1">
      <c r="B213" s="245"/>
      <c r="C213" s="246"/>
      <c r="D213" s="232" t="s">
        <v>140</v>
      </c>
      <c r="E213" s="247" t="s">
        <v>19</v>
      </c>
      <c r="F213" s="248" t="s">
        <v>334</v>
      </c>
      <c r="G213" s="246"/>
      <c r="H213" s="249">
        <v>250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AT213" s="255" t="s">
        <v>140</v>
      </c>
      <c r="AU213" s="255" t="s">
        <v>82</v>
      </c>
      <c r="AV213" s="13" t="s">
        <v>82</v>
      </c>
      <c r="AW213" s="13" t="s">
        <v>33</v>
      </c>
      <c r="AX213" s="13" t="s">
        <v>73</v>
      </c>
      <c r="AY213" s="255" t="s">
        <v>128</v>
      </c>
    </row>
    <row r="214" s="14" customFormat="1">
      <c r="B214" s="256"/>
      <c r="C214" s="257"/>
      <c r="D214" s="232" t="s">
        <v>140</v>
      </c>
      <c r="E214" s="258" t="s">
        <v>19</v>
      </c>
      <c r="F214" s="259" t="s">
        <v>143</v>
      </c>
      <c r="G214" s="257"/>
      <c r="H214" s="260">
        <v>250</v>
      </c>
      <c r="I214" s="261"/>
      <c r="J214" s="257"/>
      <c r="K214" s="257"/>
      <c r="L214" s="262"/>
      <c r="M214" s="263"/>
      <c r="N214" s="264"/>
      <c r="O214" s="264"/>
      <c r="P214" s="264"/>
      <c r="Q214" s="264"/>
      <c r="R214" s="264"/>
      <c r="S214" s="264"/>
      <c r="T214" s="265"/>
      <c r="AT214" s="266" t="s">
        <v>140</v>
      </c>
      <c r="AU214" s="266" t="s">
        <v>82</v>
      </c>
      <c r="AV214" s="14" t="s">
        <v>144</v>
      </c>
      <c r="AW214" s="14" t="s">
        <v>33</v>
      </c>
      <c r="AX214" s="14" t="s">
        <v>80</v>
      </c>
      <c r="AY214" s="266" t="s">
        <v>128</v>
      </c>
    </row>
    <row r="215" s="1" customFormat="1" ht="16.5" customHeight="1">
      <c r="B215" s="38"/>
      <c r="C215" s="219" t="s">
        <v>7</v>
      </c>
      <c r="D215" s="219" t="s">
        <v>131</v>
      </c>
      <c r="E215" s="220" t="s">
        <v>335</v>
      </c>
      <c r="F215" s="221" t="s">
        <v>336</v>
      </c>
      <c r="G215" s="222" t="s">
        <v>337</v>
      </c>
      <c r="H215" s="223">
        <v>10</v>
      </c>
      <c r="I215" s="224"/>
      <c r="J215" s="225">
        <f>ROUND(I215*H215,2)</f>
        <v>0</v>
      </c>
      <c r="K215" s="221" t="s">
        <v>147</v>
      </c>
      <c r="L215" s="43"/>
      <c r="M215" s="226" t="s">
        <v>19</v>
      </c>
      <c r="N215" s="227" t="s">
        <v>44</v>
      </c>
      <c r="O215" s="83"/>
      <c r="P215" s="228">
        <f>O215*H215</f>
        <v>0</v>
      </c>
      <c r="Q215" s="228">
        <v>0.02989</v>
      </c>
      <c r="R215" s="228">
        <f>Q215*H215</f>
        <v>0.2989</v>
      </c>
      <c r="S215" s="228">
        <v>0</v>
      </c>
      <c r="T215" s="229">
        <f>S215*H215</f>
        <v>0</v>
      </c>
      <c r="AR215" s="230" t="s">
        <v>144</v>
      </c>
      <c r="AT215" s="230" t="s">
        <v>131</v>
      </c>
      <c r="AU215" s="230" t="s">
        <v>82</v>
      </c>
      <c r="AY215" s="17" t="s">
        <v>128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7" t="s">
        <v>80</v>
      </c>
      <c r="BK215" s="231">
        <f>ROUND(I215*H215,2)</f>
        <v>0</v>
      </c>
      <c r="BL215" s="17" t="s">
        <v>144</v>
      </c>
      <c r="BM215" s="230" t="s">
        <v>338</v>
      </c>
    </row>
    <row r="216" s="1" customFormat="1">
      <c r="B216" s="38"/>
      <c r="C216" s="39"/>
      <c r="D216" s="232" t="s">
        <v>138</v>
      </c>
      <c r="E216" s="39"/>
      <c r="F216" s="233" t="s">
        <v>339</v>
      </c>
      <c r="G216" s="39"/>
      <c r="H216" s="39"/>
      <c r="I216" s="145"/>
      <c r="J216" s="39"/>
      <c r="K216" s="39"/>
      <c r="L216" s="43"/>
      <c r="M216" s="234"/>
      <c r="N216" s="83"/>
      <c r="O216" s="83"/>
      <c r="P216" s="83"/>
      <c r="Q216" s="83"/>
      <c r="R216" s="83"/>
      <c r="S216" s="83"/>
      <c r="T216" s="84"/>
      <c r="AT216" s="17" t="s">
        <v>138</v>
      </c>
      <c r="AU216" s="17" t="s">
        <v>82</v>
      </c>
    </row>
    <row r="217" s="12" customFormat="1">
      <c r="B217" s="235"/>
      <c r="C217" s="236"/>
      <c r="D217" s="232" t="s">
        <v>140</v>
      </c>
      <c r="E217" s="237" t="s">
        <v>19</v>
      </c>
      <c r="F217" s="238" t="s">
        <v>208</v>
      </c>
      <c r="G217" s="236"/>
      <c r="H217" s="237" t="s">
        <v>19</v>
      </c>
      <c r="I217" s="239"/>
      <c r="J217" s="236"/>
      <c r="K217" s="236"/>
      <c r="L217" s="240"/>
      <c r="M217" s="241"/>
      <c r="N217" s="242"/>
      <c r="O217" s="242"/>
      <c r="P217" s="242"/>
      <c r="Q217" s="242"/>
      <c r="R217" s="242"/>
      <c r="S217" s="242"/>
      <c r="T217" s="243"/>
      <c r="AT217" s="244" t="s">
        <v>140</v>
      </c>
      <c r="AU217" s="244" t="s">
        <v>82</v>
      </c>
      <c r="AV217" s="12" t="s">
        <v>80</v>
      </c>
      <c r="AW217" s="12" t="s">
        <v>33</v>
      </c>
      <c r="AX217" s="12" t="s">
        <v>73</v>
      </c>
      <c r="AY217" s="244" t="s">
        <v>128</v>
      </c>
    </row>
    <row r="218" s="13" customFormat="1">
      <c r="B218" s="245"/>
      <c r="C218" s="246"/>
      <c r="D218" s="232" t="s">
        <v>140</v>
      </c>
      <c r="E218" s="247" t="s">
        <v>19</v>
      </c>
      <c r="F218" s="248" t="s">
        <v>340</v>
      </c>
      <c r="G218" s="246"/>
      <c r="H218" s="249">
        <v>10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AT218" s="255" t="s">
        <v>140</v>
      </c>
      <c r="AU218" s="255" t="s">
        <v>82</v>
      </c>
      <c r="AV218" s="13" t="s">
        <v>82</v>
      </c>
      <c r="AW218" s="13" t="s">
        <v>33</v>
      </c>
      <c r="AX218" s="13" t="s">
        <v>73</v>
      </c>
      <c r="AY218" s="255" t="s">
        <v>128</v>
      </c>
    </row>
    <row r="219" s="14" customFormat="1">
      <c r="B219" s="256"/>
      <c r="C219" s="257"/>
      <c r="D219" s="232" t="s">
        <v>140</v>
      </c>
      <c r="E219" s="258" t="s">
        <v>19</v>
      </c>
      <c r="F219" s="259" t="s">
        <v>143</v>
      </c>
      <c r="G219" s="257"/>
      <c r="H219" s="260">
        <v>10</v>
      </c>
      <c r="I219" s="261"/>
      <c r="J219" s="257"/>
      <c r="K219" s="257"/>
      <c r="L219" s="262"/>
      <c r="M219" s="263"/>
      <c r="N219" s="264"/>
      <c r="O219" s="264"/>
      <c r="P219" s="264"/>
      <c r="Q219" s="264"/>
      <c r="R219" s="264"/>
      <c r="S219" s="264"/>
      <c r="T219" s="265"/>
      <c r="AT219" s="266" t="s">
        <v>140</v>
      </c>
      <c r="AU219" s="266" t="s">
        <v>82</v>
      </c>
      <c r="AV219" s="14" t="s">
        <v>144</v>
      </c>
      <c r="AW219" s="14" t="s">
        <v>33</v>
      </c>
      <c r="AX219" s="14" t="s">
        <v>80</v>
      </c>
      <c r="AY219" s="266" t="s">
        <v>128</v>
      </c>
    </row>
    <row r="220" s="1" customFormat="1" ht="16.5" customHeight="1">
      <c r="B220" s="38"/>
      <c r="C220" s="219" t="s">
        <v>341</v>
      </c>
      <c r="D220" s="219" t="s">
        <v>131</v>
      </c>
      <c r="E220" s="220" t="s">
        <v>342</v>
      </c>
      <c r="F220" s="221" t="s">
        <v>343</v>
      </c>
      <c r="G220" s="222" t="s">
        <v>295</v>
      </c>
      <c r="H220" s="223">
        <v>10</v>
      </c>
      <c r="I220" s="224"/>
      <c r="J220" s="225">
        <f>ROUND(I220*H220,2)</f>
        <v>0</v>
      </c>
      <c r="K220" s="221" t="s">
        <v>147</v>
      </c>
      <c r="L220" s="43"/>
      <c r="M220" s="226" t="s">
        <v>19</v>
      </c>
      <c r="N220" s="227" t="s">
        <v>44</v>
      </c>
      <c r="O220" s="83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AR220" s="230" t="s">
        <v>144</v>
      </c>
      <c r="AT220" s="230" t="s">
        <v>131</v>
      </c>
      <c r="AU220" s="230" t="s">
        <v>82</v>
      </c>
      <c r="AY220" s="17" t="s">
        <v>128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7" t="s">
        <v>80</v>
      </c>
      <c r="BK220" s="231">
        <f>ROUND(I220*H220,2)</f>
        <v>0</v>
      </c>
      <c r="BL220" s="17" t="s">
        <v>144</v>
      </c>
      <c r="BM220" s="230" t="s">
        <v>344</v>
      </c>
    </row>
    <row r="221" s="1" customFormat="1">
      <c r="B221" s="38"/>
      <c r="C221" s="39"/>
      <c r="D221" s="232" t="s">
        <v>138</v>
      </c>
      <c r="E221" s="39"/>
      <c r="F221" s="233" t="s">
        <v>345</v>
      </c>
      <c r="G221" s="39"/>
      <c r="H221" s="39"/>
      <c r="I221" s="145"/>
      <c r="J221" s="39"/>
      <c r="K221" s="39"/>
      <c r="L221" s="43"/>
      <c r="M221" s="234"/>
      <c r="N221" s="83"/>
      <c r="O221" s="83"/>
      <c r="P221" s="83"/>
      <c r="Q221" s="83"/>
      <c r="R221" s="83"/>
      <c r="S221" s="83"/>
      <c r="T221" s="84"/>
      <c r="AT221" s="17" t="s">
        <v>138</v>
      </c>
      <c r="AU221" s="17" t="s">
        <v>82</v>
      </c>
    </row>
    <row r="222" s="1" customFormat="1">
      <c r="B222" s="38"/>
      <c r="C222" s="39"/>
      <c r="D222" s="232" t="s">
        <v>206</v>
      </c>
      <c r="E222" s="39"/>
      <c r="F222" s="270" t="s">
        <v>346</v>
      </c>
      <c r="G222" s="39"/>
      <c r="H222" s="39"/>
      <c r="I222" s="145"/>
      <c r="J222" s="39"/>
      <c r="K222" s="39"/>
      <c r="L222" s="43"/>
      <c r="M222" s="234"/>
      <c r="N222" s="83"/>
      <c r="O222" s="83"/>
      <c r="P222" s="83"/>
      <c r="Q222" s="83"/>
      <c r="R222" s="83"/>
      <c r="S222" s="83"/>
      <c r="T222" s="84"/>
      <c r="AT222" s="17" t="s">
        <v>206</v>
      </c>
      <c r="AU222" s="17" t="s">
        <v>82</v>
      </c>
    </row>
    <row r="223" s="1" customFormat="1" ht="16.5" customHeight="1">
      <c r="B223" s="38"/>
      <c r="C223" s="271" t="s">
        <v>347</v>
      </c>
      <c r="D223" s="271" t="s">
        <v>302</v>
      </c>
      <c r="E223" s="272" t="s">
        <v>348</v>
      </c>
      <c r="F223" s="273" t="s">
        <v>349</v>
      </c>
      <c r="G223" s="274" t="s">
        <v>217</v>
      </c>
      <c r="H223" s="275">
        <v>1.03</v>
      </c>
      <c r="I223" s="276"/>
      <c r="J223" s="277">
        <f>ROUND(I223*H223,2)</f>
        <v>0</v>
      </c>
      <c r="K223" s="273" t="s">
        <v>147</v>
      </c>
      <c r="L223" s="278"/>
      <c r="M223" s="279" t="s">
        <v>19</v>
      </c>
      <c r="N223" s="280" t="s">
        <v>44</v>
      </c>
      <c r="O223" s="83"/>
      <c r="P223" s="228">
        <f>O223*H223</f>
        <v>0</v>
      </c>
      <c r="Q223" s="228">
        <v>0.20000000000000001</v>
      </c>
      <c r="R223" s="228">
        <f>Q223*H223</f>
        <v>0.20600000000000002</v>
      </c>
      <c r="S223" s="228">
        <v>0</v>
      </c>
      <c r="T223" s="229">
        <f>S223*H223</f>
        <v>0</v>
      </c>
      <c r="AR223" s="230" t="s">
        <v>248</v>
      </c>
      <c r="AT223" s="230" t="s">
        <v>302</v>
      </c>
      <c r="AU223" s="230" t="s">
        <v>82</v>
      </c>
      <c r="AY223" s="17" t="s">
        <v>128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7" t="s">
        <v>80</v>
      </c>
      <c r="BK223" s="231">
        <f>ROUND(I223*H223,2)</f>
        <v>0</v>
      </c>
      <c r="BL223" s="17" t="s">
        <v>144</v>
      </c>
      <c r="BM223" s="230" t="s">
        <v>350</v>
      </c>
    </row>
    <row r="224" s="1" customFormat="1">
      <c r="B224" s="38"/>
      <c r="C224" s="39"/>
      <c r="D224" s="232" t="s">
        <v>138</v>
      </c>
      <c r="E224" s="39"/>
      <c r="F224" s="233" t="s">
        <v>349</v>
      </c>
      <c r="G224" s="39"/>
      <c r="H224" s="39"/>
      <c r="I224" s="145"/>
      <c r="J224" s="39"/>
      <c r="K224" s="39"/>
      <c r="L224" s="43"/>
      <c r="M224" s="234"/>
      <c r="N224" s="83"/>
      <c r="O224" s="83"/>
      <c r="P224" s="83"/>
      <c r="Q224" s="83"/>
      <c r="R224" s="83"/>
      <c r="S224" s="83"/>
      <c r="T224" s="84"/>
      <c r="AT224" s="17" t="s">
        <v>138</v>
      </c>
      <c r="AU224" s="17" t="s">
        <v>82</v>
      </c>
    </row>
    <row r="225" s="13" customFormat="1">
      <c r="B225" s="245"/>
      <c r="C225" s="246"/>
      <c r="D225" s="232" t="s">
        <v>140</v>
      </c>
      <c r="E225" s="247" t="s">
        <v>19</v>
      </c>
      <c r="F225" s="248" t="s">
        <v>351</v>
      </c>
      <c r="G225" s="246"/>
      <c r="H225" s="249">
        <v>1.03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AT225" s="255" t="s">
        <v>140</v>
      </c>
      <c r="AU225" s="255" t="s">
        <v>82</v>
      </c>
      <c r="AV225" s="13" t="s">
        <v>82</v>
      </c>
      <c r="AW225" s="13" t="s">
        <v>33</v>
      </c>
      <c r="AX225" s="13" t="s">
        <v>73</v>
      </c>
      <c r="AY225" s="255" t="s">
        <v>128</v>
      </c>
    </row>
    <row r="226" s="14" customFormat="1">
      <c r="B226" s="256"/>
      <c r="C226" s="257"/>
      <c r="D226" s="232" t="s">
        <v>140</v>
      </c>
      <c r="E226" s="258" t="s">
        <v>19</v>
      </c>
      <c r="F226" s="259" t="s">
        <v>143</v>
      </c>
      <c r="G226" s="257"/>
      <c r="H226" s="260">
        <v>1.03</v>
      </c>
      <c r="I226" s="261"/>
      <c r="J226" s="257"/>
      <c r="K226" s="257"/>
      <c r="L226" s="262"/>
      <c r="M226" s="263"/>
      <c r="N226" s="264"/>
      <c r="O226" s="264"/>
      <c r="P226" s="264"/>
      <c r="Q226" s="264"/>
      <c r="R226" s="264"/>
      <c r="S226" s="264"/>
      <c r="T226" s="265"/>
      <c r="AT226" s="266" t="s">
        <v>140</v>
      </c>
      <c r="AU226" s="266" t="s">
        <v>82</v>
      </c>
      <c r="AV226" s="14" t="s">
        <v>144</v>
      </c>
      <c r="AW226" s="14" t="s">
        <v>33</v>
      </c>
      <c r="AX226" s="14" t="s">
        <v>80</v>
      </c>
      <c r="AY226" s="266" t="s">
        <v>128</v>
      </c>
    </row>
    <row r="227" s="1" customFormat="1" ht="16.5" customHeight="1">
      <c r="B227" s="38"/>
      <c r="C227" s="219" t="s">
        <v>352</v>
      </c>
      <c r="D227" s="219" t="s">
        <v>131</v>
      </c>
      <c r="E227" s="220" t="s">
        <v>353</v>
      </c>
      <c r="F227" s="221" t="s">
        <v>354</v>
      </c>
      <c r="G227" s="222" t="s">
        <v>337</v>
      </c>
      <c r="H227" s="223">
        <v>20</v>
      </c>
      <c r="I227" s="224"/>
      <c r="J227" s="225">
        <f>ROUND(I227*H227,2)</f>
        <v>0</v>
      </c>
      <c r="K227" s="221" t="s">
        <v>19</v>
      </c>
      <c r="L227" s="43"/>
      <c r="M227" s="226" t="s">
        <v>19</v>
      </c>
      <c r="N227" s="227" t="s">
        <v>44</v>
      </c>
      <c r="O227" s="83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AR227" s="230" t="s">
        <v>144</v>
      </c>
      <c r="AT227" s="230" t="s">
        <v>131</v>
      </c>
      <c r="AU227" s="230" t="s">
        <v>82</v>
      </c>
      <c r="AY227" s="17" t="s">
        <v>128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7" t="s">
        <v>80</v>
      </c>
      <c r="BK227" s="231">
        <f>ROUND(I227*H227,2)</f>
        <v>0</v>
      </c>
      <c r="BL227" s="17" t="s">
        <v>144</v>
      </c>
      <c r="BM227" s="230" t="s">
        <v>355</v>
      </c>
    </row>
    <row r="228" s="1" customFormat="1">
      <c r="B228" s="38"/>
      <c r="C228" s="39"/>
      <c r="D228" s="232" t="s">
        <v>138</v>
      </c>
      <c r="E228" s="39"/>
      <c r="F228" s="233" t="s">
        <v>354</v>
      </c>
      <c r="G228" s="39"/>
      <c r="H228" s="39"/>
      <c r="I228" s="145"/>
      <c r="J228" s="39"/>
      <c r="K228" s="39"/>
      <c r="L228" s="43"/>
      <c r="M228" s="234"/>
      <c r="N228" s="83"/>
      <c r="O228" s="83"/>
      <c r="P228" s="83"/>
      <c r="Q228" s="83"/>
      <c r="R228" s="83"/>
      <c r="S228" s="83"/>
      <c r="T228" s="84"/>
      <c r="AT228" s="17" t="s">
        <v>138</v>
      </c>
      <c r="AU228" s="17" t="s">
        <v>82</v>
      </c>
    </row>
    <row r="229" s="12" customFormat="1">
      <c r="B229" s="235"/>
      <c r="C229" s="236"/>
      <c r="D229" s="232" t="s">
        <v>140</v>
      </c>
      <c r="E229" s="237" t="s">
        <v>19</v>
      </c>
      <c r="F229" s="238" t="s">
        <v>299</v>
      </c>
      <c r="G229" s="236"/>
      <c r="H229" s="237" t="s">
        <v>19</v>
      </c>
      <c r="I229" s="239"/>
      <c r="J229" s="236"/>
      <c r="K229" s="236"/>
      <c r="L229" s="240"/>
      <c r="M229" s="241"/>
      <c r="N229" s="242"/>
      <c r="O229" s="242"/>
      <c r="P229" s="242"/>
      <c r="Q229" s="242"/>
      <c r="R229" s="242"/>
      <c r="S229" s="242"/>
      <c r="T229" s="243"/>
      <c r="AT229" s="244" t="s">
        <v>140</v>
      </c>
      <c r="AU229" s="244" t="s">
        <v>82</v>
      </c>
      <c r="AV229" s="12" t="s">
        <v>80</v>
      </c>
      <c r="AW229" s="12" t="s">
        <v>33</v>
      </c>
      <c r="AX229" s="12" t="s">
        <v>73</v>
      </c>
      <c r="AY229" s="244" t="s">
        <v>128</v>
      </c>
    </row>
    <row r="230" s="12" customFormat="1">
      <c r="B230" s="235"/>
      <c r="C230" s="236"/>
      <c r="D230" s="232" t="s">
        <v>140</v>
      </c>
      <c r="E230" s="237" t="s">
        <v>19</v>
      </c>
      <c r="F230" s="238" t="s">
        <v>356</v>
      </c>
      <c r="G230" s="236"/>
      <c r="H230" s="237" t="s">
        <v>19</v>
      </c>
      <c r="I230" s="239"/>
      <c r="J230" s="236"/>
      <c r="K230" s="236"/>
      <c r="L230" s="240"/>
      <c r="M230" s="241"/>
      <c r="N230" s="242"/>
      <c r="O230" s="242"/>
      <c r="P230" s="242"/>
      <c r="Q230" s="242"/>
      <c r="R230" s="242"/>
      <c r="S230" s="242"/>
      <c r="T230" s="243"/>
      <c r="AT230" s="244" t="s">
        <v>140</v>
      </c>
      <c r="AU230" s="244" t="s">
        <v>82</v>
      </c>
      <c r="AV230" s="12" t="s">
        <v>80</v>
      </c>
      <c r="AW230" s="12" t="s">
        <v>33</v>
      </c>
      <c r="AX230" s="12" t="s">
        <v>73</v>
      </c>
      <c r="AY230" s="244" t="s">
        <v>128</v>
      </c>
    </row>
    <row r="231" s="13" customFormat="1">
      <c r="B231" s="245"/>
      <c r="C231" s="246"/>
      <c r="D231" s="232" t="s">
        <v>140</v>
      </c>
      <c r="E231" s="247" t="s">
        <v>19</v>
      </c>
      <c r="F231" s="248" t="s">
        <v>328</v>
      </c>
      <c r="G231" s="246"/>
      <c r="H231" s="249">
        <v>20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AT231" s="255" t="s">
        <v>140</v>
      </c>
      <c r="AU231" s="255" t="s">
        <v>82</v>
      </c>
      <c r="AV231" s="13" t="s">
        <v>82</v>
      </c>
      <c r="AW231" s="13" t="s">
        <v>33</v>
      </c>
      <c r="AX231" s="13" t="s">
        <v>73</v>
      </c>
      <c r="AY231" s="255" t="s">
        <v>128</v>
      </c>
    </row>
    <row r="232" s="14" customFormat="1">
      <c r="B232" s="256"/>
      <c r="C232" s="257"/>
      <c r="D232" s="232" t="s">
        <v>140</v>
      </c>
      <c r="E232" s="258" t="s">
        <v>19</v>
      </c>
      <c r="F232" s="259" t="s">
        <v>143</v>
      </c>
      <c r="G232" s="257"/>
      <c r="H232" s="260">
        <v>20</v>
      </c>
      <c r="I232" s="261"/>
      <c r="J232" s="257"/>
      <c r="K232" s="257"/>
      <c r="L232" s="262"/>
      <c r="M232" s="263"/>
      <c r="N232" s="264"/>
      <c r="O232" s="264"/>
      <c r="P232" s="264"/>
      <c r="Q232" s="264"/>
      <c r="R232" s="264"/>
      <c r="S232" s="264"/>
      <c r="T232" s="265"/>
      <c r="AT232" s="266" t="s">
        <v>140</v>
      </c>
      <c r="AU232" s="266" t="s">
        <v>82</v>
      </c>
      <c r="AV232" s="14" t="s">
        <v>144</v>
      </c>
      <c r="AW232" s="14" t="s">
        <v>33</v>
      </c>
      <c r="AX232" s="14" t="s">
        <v>80</v>
      </c>
      <c r="AY232" s="266" t="s">
        <v>128</v>
      </c>
    </row>
    <row r="233" s="1" customFormat="1" ht="16.5" customHeight="1">
      <c r="B233" s="38"/>
      <c r="C233" s="219" t="s">
        <v>357</v>
      </c>
      <c r="D233" s="219" t="s">
        <v>131</v>
      </c>
      <c r="E233" s="220" t="s">
        <v>358</v>
      </c>
      <c r="F233" s="221" t="s">
        <v>359</v>
      </c>
      <c r="G233" s="222" t="s">
        <v>337</v>
      </c>
      <c r="H233" s="223">
        <v>20</v>
      </c>
      <c r="I233" s="224"/>
      <c r="J233" s="225">
        <f>ROUND(I233*H233,2)</f>
        <v>0</v>
      </c>
      <c r="K233" s="221" t="s">
        <v>19</v>
      </c>
      <c r="L233" s="43"/>
      <c r="M233" s="226" t="s">
        <v>19</v>
      </c>
      <c r="N233" s="227" t="s">
        <v>44</v>
      </c>
      <c r="O233" s="83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AR233" s="230" t="s">
        <v>144</v>
      </c>
      <c r="AT233" s="230" t="s">
        <v>131</v>
      </c>
      <c r="AU233" s="230" t="s">
        <v>82</v>
      </c>
      <c r="AY233" s="17" t="s">
        <v>128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7" t="s">
        <v>80</v>
      </c>
      <c r="BK233" s="231">
        <f>ROUND(I233*H233,2)</f>
        <v>0</v>
      </c>
      <c r="BL233" s="17" t="s">
        <v>144</v>
      </c>
      <c r="BM233" s="230" t="s">
        <v>360</v>
      </c>
    </row>
    <row r="234" s="1" customFormat="1">
      <c r="B234" s="38"/>
      <c r="C234" s="39"/>
      <c r="D234" s="232" t="s">
        <v>138</v>
      </c>
      <c r="E234" s="39"/>
      <c r="F234" s="233" t="s">
        <v>359</v>
      </c>
      <c r="G234" s="39"/>
      <c r="H234" s="39"/>
      <c r="I234" s="145"/>
      <c r="J234" s="39"/>
      <c r="K234" s="39"/>
      <c r="L234" s="43"/>
      <c r="M234" s="234"/>
      <c r="N234" s="83"/>
      <c r="O234" s="83"/>
      <c r="P234" s="83"/>
      <c r="Q234" s="83"/>
      <c r="R234" s="83"/>
      <c r="S234" s="83"/>
      <c r="T234" s="84"/>
      <c r="AT234" s="17" t="s">
        <v>138</v>
      </c>
      <c r="AU234" s="17" t="s">
        <v>82</v>
      </c>
    </row>
    <row r="235" s="1" customFormat="1" ht="16.5" customHeight="1">
      <c r="B235" s="38"/>
      <c r="C235" s="219" t="s">
        <v>361</v>
      </c>
      <c r="D235" s="219" t="s">
        <v>131</v>
      </c>
      <c r="E235" s="220" t="s">
        <v>362</v>
      </c>
      <c r="F235" s="221" t="s">
        <v>363</v>
      </c>
      <c r="G235" s="222" t="s">
        <v>295</v>
      </c>
      <c r="H235" s="223">
        <v>250</v>
      </c>
      <c r="I235" s="224"/>
      <c r="J235" s="225">
        <f>ROUND(I235*H235,2)</f>
        <v>0</v>
      </c>
      <c r="K235" s="221" t="s">
        <v>19</v>
      </c>
      <c r="L235" s="43"/>
      <c r="M235" s="226" t="s">
        <v>19</v>
      </c>
      <c r="N235" s="227" t="s">
        <v>44</v>
      </c>
      <c r="O235" s="83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AR235" s="230" t="s">
        <v>144</v>
      </c>
      <c r="AT235" s="230" t="s">
        <v>131</v>
      </c>
      <c r="AU235" s="230" t="s">
        <v>82</v>
      </c>
      <c r="AY235" s="17" t="s">
        <v>128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7" t="s">
        <v>80</v>
      </c>
      <c r="BK235" s="231">
        <f>ROUND(I235*H235,2)</f>
        <v>0</v>
      </c>
      <c r="BL235" s="17" t="s">
        <v>144</v>
      </c>
      <c r="BM235" s="230" t="s">
        <v>364</v>
      </c>
    </row>
    <row r="236" s="1" customFormat="1">
      <c r="B236" s="38"/>
      <c r="C236" s="39"/>
      <c r="D236" s="232" t="s">
        <v>138</v>
      </c>
      <c r="E236" s="39"/>
      <c r="F236" s="233" t="s">
        <v>363</v>
      </c>
      <c r="G236" s="39"/>
      <c r="H236" s="39"/>
      <c r="I236" s="145"/>
      <c r="J236" s="39"/>
      <c r="K236" s="39"/>
      <c r="L236" s="43"/>
      <c r="M236" s="234"/>
      <c r="N236" s="83"/>
      <c r="O236" s="83"/>
      <c r="P236" s="83"/>
      <c r="Q236" s="83"/>
      <c r="R236" s="83"/>
      <c r="S236" s="83"/>
      <c r="T236" s="84"/>
      <c r="AT236" s="17" t="s">
        <v>138</v>
      </c>
      <c r="AU236" s="17" t="s">
        <v>82</v>
      </c>
    </row>
    <row r="237" s="11" customFormat="1" ht="22.8" customHeight="1">
      <c r="B237" s="203"/>
      <c r="C237" s="204"/>
      <c r="D237" s="205" t="s">
        <v>72</v>
      </c>
      <c r="E237" s="217" t="s">
        <v>82</v>
      </c>
      <c r="F237" s="217" t="s">
        <v>365</v>
      </c>
      <c r="G237" s="204"/>
      <c r="H237" s="204"/>
      <c r="I237" s="207"/>
      <c r="J237" s="218">
        <f>BK237</f>
        <v>0</v>
      </c>
      <c r="K237" s="204"/>
      <c r="L237" s="209"/>
      <c r="M237" s="210"/>
      <c r="N237" s="211"/>
      <c r="O237" s="211"/>
      <c r="P237" s="212">
        <f>SUM(P238:P248)</f>
        <v>0</v>
      </c>
      <c r="Q237" s="211"/>
      <c r="R237" s="212">
        <f>SUM(R238:R248)</f>
        <v>12.317499999999999</v>
      </c>
      <c r="S237" s="211"/>
      <c r="T237" s="213">
        <f>SUM(T238:T248)</f>
        <v>0</v>
      </c>
      <c r="AR237" s="214" t="s">
        <v>80</v>
      </c>
      <c r="AT237" s="215" t="s">
        <v>72</v>
      </c>
      <c r="AU237" s="215" t="s">
        <v>80</v>
      </c>
      <c r="AY237" s="214" t="s">
        <v>128</v>
      </c>
      <c r="BK237" s="216">
        <f>SUM(BK238:BK248)</f>
        <v>0</v>
      </c>
    </row>
    <row r="238" s="1" customFormat="1" ht="16.5" customHeight="1">
      <c r="B238" s="38"/>
      <c r="C238" s="219" t="s">
        <v>366</v>
      </c>
      <c r="D238" s="219" t="s">
        <v>131</v>
      </c>
      <c r="E238" s="220" t="s">
        <v>367</v>
      </c>
      <c r="F238" s="221" t="s">
        <v>368</v>
      </c>
      <c r="G238" s="222" t="s">
        <v>203</v>
      </c>
      <c r="H238" s="223">
        <v>50</v>
      </c>
      <c r="I238" s="224"/>
      <c r="J238" s="225">
        <f>ROUND(I238*H238,2)</f>
        <v>0</v>
      </c>
      <c r="K238" s="221" t="s">
        <v>147</v>
      </c>
      <c r="L238" s="43"/>
      <c r="M238" s="226" t="s">
        <v>19</v>
      </c>
      <c r="N238" s="227" t="s">
        <v>44</v>
      </c>
      <c r="O238" s="83"/>
      <c r="P238" s="228">
        <f>O238*H238</f>
        <v>0</v>
      </c>
      <c r="Q238" s="228">
        <v>0.24629999999999999</v>
      </c>
      <c r="R238" s="228">
        <f>Q238*H238</f>
        <v>12.315</v>
      </c>
      <c r="S238" s="228">
        <v>0</v>
      </c>
      <c r="T238" s="229">
        <f>S238*H238</f>
        <v>0</v>
      </c>
      <c r="AR238" s="230" t="s">
        <v>144</v>
      </c>
      <c r="AT238" s="230" t="s">
        <v>131</v>
      </c>
      <c r="AU238" s="230" t="s">
        <v>82</v>
      </c>
      <c r="AY238" s="17" t="s">
        <v>128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7" t="s">
        <v>80</v>
      </c>
      <c r="BK238" s="231">
        <f>ROUND(I238*H238,2)</f>
        <v>0</v>
      </c>
      <c r="BL238" s="17" t="s">
        <v>144</v>
      </c>
      <c r="BM238" s="230" t="s">
        <v>369</v>
      </c>
    </row>
    <row r="239" s="1" customFormat="1">
      <c r="B239" s="38"/>
      <c r="C239" s="39"/>
      <c r="D239" s="232" t="s">
        <v>138</v>
      </c>
      <c r="E239" s="39"/>
      <c r="F239" s="233" t="s">
        <v>370</v>
      </c>
      <c r="G239" s="39"/>
      <c r="H239" s="39"/>
      <c r="I239" s="145"/>
      <c r="J239" s="39"/>
      <c r="K239" s="39"/>
      <c r="L239" s="43"/>
      <c r="M239" s="234"/>
      <c r="N239" s="83"/>
      <c r="O239" s="83"/>
      <c r="P239" s="83"/>
      <c r="Q239" s="83"/>
      <c r="R239" s="83"/>
      <c r="S239" s="83"/>
      <c r="T239" s="84"/>
      <c r="AT239" s="17" t="s">
        <v>138</v>
      </c>
      <c r="AU239" s="17" t="s">
        <v>82</v>
      </c>
    </row>
    <row r="240" s="12" customFormat="1">
      <c r="B240" s="235"/>
      <c r="C240" s="236"/>
      <c r="D240" s="232" t="s">
        <v>140</v>
      </c>
      <c r="E240" s="237" t="s">
        <v>19</v>
      </c>
      <c r="F240" s="238" t="s">
        <v>208</v>
      </c>
      <c r="G240" s="236"/>
      <c r="H240" s="237" t="s">
        <v>19</v>
      </c>
      <c r="I240" s="239"/>
      <c r="J240" s="236"/>
      <c r="K240" s="236"/>
      <c r="L240" s="240"/>
      <c r="M240" s="241"/>
      <c r="N240" s="242"/>
      <c r="O240" s="242"/>
      <c r="P240" s="242"/>
      <c r="Q240" s="242"/>
      <c r="R240" s="242"/>
      <c r="S240" s="242"/>
      <c r="T240" s="243"/>
      <c r="AT240" s="244" t="s">
        <v>140</v>
      </c>
      <c r="AU240" s="244" t="s">
        <v>82</v>
      </c>
      <c r="AV240" s="12" t="s">
        <v>80</v>
      </c>
      <c r="AW240" s="12" t="s">
        <v>33</v>
      </c>
      <c r="AX240" s="12" t="s">
        <v>73</v>
      </c>
      <c r="AY240" s="244" t="s">
        <v>128</v>
      </c>
    </row>
    <row r="241" s="13" customFormat="1">
      <c r="B241" s="245"/>
      <c r="C241" s="246"/>
      <c r="D241" s="232" t="s">
        <v>140</v>
      </c>
      <c r="E241" s="247" t="s">
        <v>19</v>
      </c>
      <c r="F241" s="248" t="s">
        <v>371</v>
      </c>
      <c r="G241" s="246"/>
      <c r="H241" s="249">
        <v>50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AT241" s="255" t="s">
        <v>140</v>
      </c>
      <c r="AU241" s="255" t="s">
        <v>82</v>
      </c>
      <c r="AV241" s="13" t="s">
        <v>82</v>
      </c>
      <c r="AW241" s="13" t="s">
        <v>33</v>
      </c>
      <c r="AX241" s="13" t="s">
        <v>73</v>
      </c>
      <c r="AY241" s="255" t="s">
        <v>128</v>
      </c>
    </row>
    <row r="242" s="14" customFormat="1">
      <c r="B242" s="256"/>
      <c r="C242" s="257"/>
      <c r="D242" s="232" t="s">
        <v>140</v>
      </c>
      <c r="E242" s="258" t="s">
        <v>19</v>
      </c>
      <c r="F242" s="259" t="s">
        <v>143</v>
      </c>
      <c r="G242" s="257"/>
      <c r="H242" s="260">
        <v>50</v>
      </c>
      <c r="I242" s="261"/>
      <c r="J242" s="257"/>
      <c r="K242" s="257"/>
      <c r="L242" s="262"/>
      <c r="M242" s="263"/>
      <c r="N242" s="264"/>
      <c r="O242" s="264"/>
      <c r="P242" s="264"/>
      <c r="Q242" s="264"/>
      <c r="R242" s="264"/>
      <c r="S242" s="264"/>
      <c r="T242" s="265"/>
      <c r="AT242" s="266" t="s">
        <v>140</v>
      </c>
      <c r="AU242" s="266" t="s">
        <v>82</v>
      </c>
      <c r="AV242" s="14" t="s">
        <v>144</v>
      </c>
      <c r="AW242" s="14" t="s">
        <v>33</v>
      </c>
      <c r="AX242" s="14" t="s">
        <v>80</v>
      </c>
      <c r="AY242" s="266" t="s">
        <v>128</v>
      </c>
    </row>
    <row r="243" s="1" customFormat="1" ht="16.5" customHeight="1">
      <c r="B243" s="38"/>
      <c r="C243" s="219" t="s">
        <v>372</v>
      </c>
      <c r="D243" s="219" t="s">
        <v>131</v>
      </c>
      <c r="E243" s="220" t="s">
        <v>373</v>
      </c>
      <c r="F243" s="221" t="s">
        <v>374</v>
      </c>
      <c r="G243" s="222" t="s">
        <v>203</v>
      </c>
      <c r="H243" s="223">
        <v>50</v>
      </c>
      <c r="I243" s="224"/>
      <c r="J243" s="225">
        <f>ROUND(I243*H243,2)</f>
        <v>0</v>
      </c>
      <c r="K243" s="221" t="s">
        <v>147</v>
      </c>
      <c r="L243" s="43"/>
      <c r="M243" s="226" t="s">
        <v>19</v>
      </c>
      <c r="N243" s="227" t="s">
        <v>44</v>
      </c>
      <c r="O243" s="83"/>
      <c r="P243" s="228">
        <f>O243*H243</f>
        <v>0</v>
      </c>
      <c r="Q243" s="228">
        <v>5.0000000000000002E-05</v>
      </c>
      <c r="R243" s="228">
        <f>Q243*H243</f>
        <v>0.0025000000000000001</v>
      </c>
      <c r="S243" s="228">
        <v>0</v>
      </c>
      <c r="T243" s="229">
        <f>S243*H243</f>
        <v>0</v>
      </c>
      <c r="AR243" s="230" t="s">
        <v>144</v>
      </c>
      <c r="AT243" s="230" t="s">
        <v>131</v>
      </c>
      <c r="AU243" s="230" t="s">
        <v>82</v>
      </c>
      <c r="AY243" s="17" t="s">
        <v>128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7" t="s">
        <v>80</v>
      </c>
      <c r="BK243" s="231">
        <f>ROUND(I243*H243,2)</f>
        <v>0</v>
      </c>
      <c r="BL243" s="17" t="s">
        <v>144</v>
      </c>
      <c r="BM243" s="230" t="s">
        <v>375</v>
      </c>
    </row>
    <row r="244" s="1" customFormat="1">
      <c r="B244" s="38"/>
      <c r="C244" s="39"/>
      <c r="D244" s="232" t="s">
        <v>138</v>
      </c>
      <c r="E244" s="39"/>
      <c r="F244" s="233" t="s">
        <v>374</v>
      </c>
      <c r="G244" s="39"/>
      <c r="H244" s="39"/>
      <c r="I244" s="145"/>
      <c r="J244" s="39"/>
      <c r="K244" s="39"/>
      <c r="L244" s="43"/>
      <c r="M244" s="234"/>
      <c r="N244" s="83"/>
      <c r="O244" s="83"/>
      <c r="P244" s="83"/>
      <c r="Q244" s="83"/>
      <c r="R244" s="83"/>
      <c r="S244" s="83"/>
      <c r="T244" s="84"/>
      <c r="AT244" s="17" t="s">
        <v>138</v>
      </c>
      <c r="AU244" s="17" t="s">
        <v>82</v>
      </c>
    </row>
    <row r="245" s="1" customFormat="1">
      <c r="B245" s="38"/>
      <c r="C245" s="39"/>
      <c r="D245" s="232" t="s">
        <v>206</v>
      </c>
      <c r="E245" s="39"/>
      <c r="F245" s="270" t="s">
        <v>376</v>
      </c>
      <c r="G245" s="39"/>
      <c r="H245" s="39"/>
      <c r="I245" s="145"/>
      <c r="J245" s="39"/>
      <c r="K245" s="39"/>
      <c r="L245" s="43"/>
      <c r="M245" s="234"/>
      <c r="N245" s="83"/>
      <c r="O245" s="83"/>
      <c r="P245" s="83"/>
      <c r="Q245" s="83"/>
      <c r="R245" s="83"/>
      <c r="S245" s="83"/>
      <c r="T245" s="84"/>
      <c r="AT245" s="17" t="s">
        <v>206</v>
      </c>
      <c r="AU245" s="17" t="s">
        <v>82</v>
      </c>
    </row>
    <row r="246" s="12" customFormat="1">
      <c r="B246" s="235"/>
      <c r="C246" s="236"/>
      <c r="D246" s="232" t="s">
        <v>140</v>
      </c>
      <c r="E246" s="237" t="s">
        <v>19</v>
      </c>
      <c r="F246" s="238" t="s">
        <v>208</v>
      </c>
      <c r="G246" s="236"/>
      <c r="H246" s="237" t="s">
        <v>19</v>
      </c>
      <c r="I246" s="239"/>
      <c r="J246" s="236"/>
      <c r="K246" s="236"/>
      <c r="L246" s="240"/>
      <c r="M246" s="241"/>
      <c r="N246" s="242"/>
      <c r="O246" s="242"/>
      <c r="P246" s="242"/>
      <c r="Q246" s="242"/>
      <c r="R246" s="242"/>
      <c r="S246" s="242"/>
      <c r="T246" s="243"/>
      <c r="AT246" s="244" t="s">
        <v>140</v>
      </c>
      <c r="AU246" s="244" t="s">
        <v>82</v>
      </c>
      <c r="AV246" s="12" t="s">
        <v>80</v>
      </c>
      <c r="AW246" s="12" t="s">
        <v>33</v>
      </c>
      <c r="AX246" s="12" t="s">
        <v>73</v>
      </c>
      <c r="AY246" s="244" t="s">
        <v>128</v>
      </c>
    </row>
    <row r="247" s="13" customFormat="1">
      <c r="B247" s="245"/>
      <c r="C247" s="246"/>
      <c r="D247" s="232" t="s">
        <v>140</v>
      </c>
      <c r="E247" s="247" t="s">
        <v>19</v>
      </c>
      <c r="F247" s="248" t="s">
        <v>371</v>
      </c>
      <c r="G247" s="246"/>
      <c r="H247" s="249">
        <v>50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AT247" s="255" t="s">
        <v>140</v>
      </c>
      <c r="AU247" s="255" t="s">
        <v>82</v>
      </c>
      <c r="AV247" s="13" t="s">
        <v>82</v>
      </c>
      <c r="AW247" s="13" t="s">
        <v>33</v>
      </c>
      <c r="AX247" s="13" t="s">
        <v>73</v>
      </c>
      <c r="AY247" s="255" t="s">
        <v>128</v>
      </c>
    </row>
    <row r="248" s="14" customFormat="1">
      <c r="B248" s="256"/>
      <c r="C248" s="257"/>
      <c r="D248" s="232" t="s">
        <v>140</v>
      </c>
      <c r="E248" s="258" t="s">
        <v>19</v>
      </c>
      <c r="F248" s="259" t="s">
        <v>143</v>
      </c>
      <c r="G248" s="257"/>
      <c r="H248" s="260">
        <v>50</v>
      </c>
      <c r="I248" s="261"/>
      <c r="J248" s="257"/>
      <c r="K248" s="257"/>
      <c r="L248" s="262"/>
      <c r="M248" s="263"/>
      <c r="N248" s="264"/>
      <c r="O248" s="264"/>
      <c r="P248" s="264"/>
      <c r="Q248" s="264"/>
      <c r="R248" s="264"/>
      <c r="S248" s="264"/>
      <c r="T248" s="265"/>
      <c r="AT248" s="266" t="s">
        <v>140</v>
      </c>
      <c r="AU248" s="266" t="s">
        <v>82</v>
      </c>
      <c r="AV248" s="14" t="s">
        <v>144</v>
      </c>
      <c r="AW248" s="14" t="s">
        <v>33</v>
      </c>
      <c r="AX248" s="14" t="s">
        <v>80</v>
      </c>
      <c r="AY248" s="266" t="s">
        <v>128</v>
      </c>
    </row>
    <row r="249" s="11" customFormat="1" ht="22.8" customHeight="1">
      <c r="B249" s="203"/>
      <c r="C249" s="204"/>
      <c r="D249" s="205" t="s">
        <v>72</v>
      </c>
      <c r="E249" s="217" t="s">
        <v>151</v>
      </c>
      <c r="F249" s="217" t="s">
        <v>377</v>
      </c>
      <c r="G249" s="204"/>
      <c r="H249" s="204"/>
      <c r="I249" s="207"/>
      <c r="J249" s="218">
        <f>BK249</f>
        <v>0</v>
      </c>
      <c r="K249" s="204"/>
      <c r="L249" s="209"/>
      <c r="M249" s="210"/>
      <c r="N249" s="211"/>
      <c r="O249" s="211"/>
      <c r="P249" s="212">
        <f>SUM(P250:P299)</f>
        <v>0</v>
      </c>
      <c r="Q249" s="211"/>
      <c r="R249" s="212">
        <f>SUM(R250:R299)</f>
        <v>3.3316499999999998</v>
      </c>
      <c r="S249" s="211"/>
      <c r="T249" s="213">
        <f>SUM(T250:T299)</f>
        <v>0</v>
      </c>
      <c r="AR249" s="214" t="s">
        <v>80</v>
      </c>
      <c r="AT249" s="215" t="s">
        <v>72</v>
      </c>
      <c r="AU249" s="215" t="s">
        <v>80</v>
      </c>
      <c r="AY249" s="214" t="s">
        <v>128</v>
      </c>
      <c r="BK249" s="216">
        <f>SUM(BK250:BK299)</f>
        <v>0</v>
      </c>
    </row>
    <row r="250" s="1" customFormat="1" ht="16.5" customHeight="1">
      <c r="B250" s="38"/>
      <c r="C250" s="219" t="s">
        <v>378</v>
      </c>
      <c r="D250" s="219" t="s">
        <v>131</v>
      </c>
      <c r="E250" s="220" t="s">
        <v>151</v>
      </c>
      <c r="F250" s="221" t="s">
        <v>379</v>
      </c>
      <c r="G250" s="222" t="s">
        <v>380</v>
      </c>
      <c r="H250" s="223">
        <v>151</v>
      </c>
      <c r="I250" s="224"/>
      <c r="J250" s="225">
        <f>ROUND(I250*H250,2)</f>
        <v>0</v>
      </c>
      <c r="K250" s="221" t="s">
        <v>19</v>
      </c>
      <c r="L250" s="43"/>
      <c r="M250" s="226" t="s">
        <v>19</v>
      </c>
      <c r="N250" s="227" t="s">
        <v>44</v>
      </c>
      <c r="O250" s="83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AR250" s="230" t="s">
        <v>144</v>
      </c>
      <c r="AT250" s="230" t="s">
        <v>131</v>
      </c>
      <c r="AU250" s="230" t="s">
        <v>82</v>
      </c>
      <c r="AY250" s="17" t="s">
        <v>128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7" t="s">
        <v>80</v>
      </c>
      <c r="BK250" s="231">
        <f>ROUND(I250*H250,2)</f>
        <v>0</v>
      </c>
      <c r="BL250" s="17" t="s">
        <v>144</v>
      </c>
      <c r="BM250" s="230" t="s">
        <v>381</v>
      </c>
    </row>
    <row r="251" s="1" customFormat="1">
      <c r="B251" s="38"/>
      <c r="C251" s="39"/>
      <c r="D251" s="232" t="s">
        <v>138</v>
      </c>
      <c r="E251" s="39"/>
      <c r="F251" s="233" t="s">
        <v>379</v>
      </c>
      <c r="G251" s="39"/>
      <c r="H251" s="39"/>
      <c r="I251" s="145"/>
      <c r="J251" s="39"/>
      <c r="K251" s="39"/>
      <c r="L251" s="43"/>
      <c r="M251" s="234"/>
      <c r="N251" s="83"/>
      <c r="O251" s="83"/>
      <c r="P251" s="83"/>
      <c r="Q251" s="83"/>
      <c r="R251" s="83"/>
      <c r="S251" s="83"/>
      <c r="T251" s="84"/>
      <c r="AT251" s="17" t="s">
        <v>138</v>
      </c>
      <c r="AU251" s="17" t="s">
        <v>82</v>
      </c>
    </row>
    <row r="252" s="12" customFormat="1">
      <c r="B252" s="235"/>
      <c r="C252" s="236"/>
      <c r="D252" s="232" t="s">
        <v>140</v>
      </c>
      <c r="E252" s="237" t="s">
        <v>19</v>
      </c>
      <c r="F252" s="238" t="s">
        <v>382</v>
      </c>
      <c r="G252" s="236"/>
      <c r="H252" s="237" t="s">
        <v>19</v>
      </c>
      <c r="I252" s="239"/>
      <c r="J252" s="236"/>
      <c r="K252" s="236"/>
      <c r="L252" s="240"/>
      <c r="M252" s="241"/>
      <c r="N252" s="242"/>
      <c r="O252" s="242"/>
      <c r="P252" s="242"/>
      <c r="Q252" s="242"/>
      <c r="R252" s="242"/>
      <c r="S252" s="242"/>
      <c r="T252" s="243"/>
      <c r="AT252" s="244" t="s">
        <v>140</v>
      </c>
      <c r="AU252" s="244" t="s">
        <v>82</v>
      </c>
      <c r="AV252" s="12" t="s">
        <v>80</v>
      </c>
      <c r="AW252" s="12" t="s">
        <v>33</v>
      </c>
      <c r="AX252" s="12" t="s">
        <v>73</v>
      </c>
      <c r="AY252" s="244" t="s">
        <v>128</v>
      </c>
    </row>
    <row r="253" s="12" customFormat="1">
      <c r="B253" s="235"/>
      <c r="C253" s="236"/>
      <c r="D253" s="232" t="s">
        <v>140</v>
      </c>
      <c r="E253" s="237" t="s">
        <v>19</v>
      </c>
      <c r="F253" s="238" t="s">
        <v>356</v>
      </c>
      <c r="G253" s="236"/>
      <c r="H253" s="237" t="s">
        <v>19</v>
      </c>
      <c r="I253" s="239"/>
      <c r="J253" s="236"/>
      <c r="K253" s="236"/>
      <c r="L253" s="240"/>
      <c r="M253" s="241"/>
      <c r="N253" s="242"/>
      <c r="O253" s="242"/>
      <c r="P253" s="242"/>
      <c r="Q253" s="242"/>
      <c r="R253" s="242"/>
      <c r="S253" s="242"/>
      <c r="T253" s="243"/>
      <c r="AT253" s="244" t="s">
        <v>140</v>
      </c>
      <c r="AU253" s="244" t="s">
        <v>82</v>
      </c>
      <c r="AV253" s="12" t="s">
        <v>80</v>
      </c>
      <c r="AW253" s="12" t="s">
        <v>33</v>
      </c>
      <c r="AX253" s="12" t="s">
        <v>73</v>
      </c>
      <c r="AY253" s="244" t="s">
        <v>128</v>
      </c>
    </row>
    <row r="254" s="13" customFormat="1">
      <c r="B254" s="245"/>
      <c r="C254" s="246"/>
      <c r="D254" s="232" t="s">
        <v>140</v>
      </c>
      <c r="E254" s="247" t="s">
        <v>19</v>
      </c>
      <c r="F254" s="248" t="s">
        <v>383</v>
      </c>
      <c r="G254" s="246"/>
      <c r="H254" s="249">
        <v>151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AT254" s="255" t="s">
        <v>140</v>
      </c>
      <c r="AU254" s="255" t="s">
        <v>82</v>
      </c>
      <c r="AV254" s="13" t="s">
        <v>82</v>
      </c>
      <c r="AW254" s="13" t="s">
        <v>33</v>
      </c>
      <c r="AX254" s="13" t="s">
        <v>73</v>
      </c>
      <c r="AY254" s="255" t="s">
        <v>128</v>
      </c>
    </row>
    <row r="255" s="14" customFormat="1">
      <c r="B255" s="256"/>
      <c r="C255" s="257"/>
      <c r="D255" s="232" t="s">
        <v>140</v>
      </c>
      <c r="E255" s="258" t="s">
        <v>19</v>
      </c>
      <c r="F255" s="259" t="s">
        <v>143</v>
      </c>
      <c r="G255" s="257"/>
      <c r="H255" s="260">
        <v>151</v>
      </c>
      <c r="I255" s="261"/>
      <c r="J255" s="257"/>
      <c r="K255" s="257"/>
      <c r="L255" s="262"/>
      <c r="M255" s="263"/>
      <c r="N255" s="264"/>
      <c r="O255" s="264"/>
      <c r="P255" s="264"/>
      <c r="Q255" s="264"/>
      <c r="R255" s="264"/>
      <c r="S255" s="264"/>
      <c r="T255" s="265"/>
      <c r="AT255" s="266" t="s">
        <v>140</v>
      </c>
      <c r="AU255" s="266" t="s">
        <v>82</v>
      </c>
      <c r="AV255" s="14" t="s">
        <v>144</v>
      </c>
      <c r="AW255" s="14" t="s">
        <v>33</v>
      </c>
      <c r="AX255" s="14" t="s">
        <v>80</v>
      </c>
      <c r="AY255" s="266" t="s">
        <v>128</v>
      </c>
    </row>
    <row r="256" s="1" customFormat="1" ht="16.5" customHeight="1">
      <c r="B256" s="38"/>
      <c r="C256" s="219" t="s">
        <v>384</v>
      </c>
      <c r="D256" s="219" t="s">
        <v>131</v>
      </c>
      <c r="E256" s="220" t="s">
        <v>385</v>
      </c>
      <c r="F256" s="221" t="s">
        <v>386</v>
      </c>
      <c r="G256" s="222" t="s">
        <v>203</v>
      </c>
      <c r="H256" s="223">
        <v>8</v>
      </c>
      <c r="I256" s="224"/>
      <c r="J256" s="225">
        <f>ROUND(I256*H256,2)</f>
        <v>0</v>
      </c>
      <c r="K256" s="221" t="s">
        <v>147</v>
      </c>
      <c r="L256" s="43"/>
      <c r="M256" s="226" t="s">
        <v>19</v>
      </c>
      <c r="N256" s="227" t="s">
        <v>44</v>
      </c>
      <c r="O256" s="83"/>
      <c r="P256" s="228">
        <f>O256*H256</f>
        <v>0</v>
      </c>
      <c r="Q256" s="228">
        <v>0.12064</v>
      </c>
      <c r="R256" s="228">
        <f>Q256*H256</f>
        <v>0.96511999999999998</v>
      </c>
      <c r="S256" s="228">
        <v>0</v>
      </c>
      <c r="T256" s="229">
        <f>S256*H256</f>
        <v>0</v>
      </c>
      <c r="AR256" s="230" t="s">
        <v>144</v>
      </c>
      <c r="AT256" s="230" t="s">
        <v>131</v>
      </c>
      <c r="AU256" s="230" t="s">
        <v>82</v>
      </c>
      <c r="AY256" s="17" t="s">
        <v>128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7" t="s">
        <v>80</v>
      </c>
      <c r="BK256" s="231">
        <f>ROUND(I256*H256,2)</f>
        <v>0</v>
      </c>
      <c r="BL256" s="17" t="s">
        <v>144</v>
      </c>
      <c r="BM256" s="230" t="s">
        <v>387</v>
      </c>
    </row>
    <row r="257" s="1" customFormat="1">
      <c r="B257" s="38"/>
      <c r="C257" s="39"/>
      <c r="D257" s="232" t="s">
        <v>138</v>
      </c>
      <c r="E257" s="39"/>
      <c r="F257" s="233" t="s">
        <v>388</v>
      </c>
      <c r="G257" s="39"/>
      <c r="H257" s="39"/>
      <c r="I257" s="145"/>
      <c r="J257" s="39"/>
      <c r="K257" s="39"/>
      <c r="L257" s="43"/>
      <c r="M257" s="234"/>
      <c r="N257" s="83"/>
      <c r="O257" s="83"/>
      <c r="P257" s="83"/>
      <c r="Q257" s="83"/>
      <c r="R257" s="83"/>
      <c r="S257" s="83"/>
      <c r="T257" s="84"/>
      <c r="AT257" s="17" t="s">
        <v>138</v>
      </c>
      <c r="AU257" s="17" t="s">
        <v>82</v>
      </c>
    </row>
    <row r="258" s="1" customFormat="1">
      <c r="B258" s="38"/>
      <c r="C258" s="39"/>
      <c r="D258" s="232" t="s">
        <v>206</v>
      </c>
      <c r="E258" s="39"/>
      <c r="F258" s="270" t="s">
        <v>389</v>
      </c>
      <c r="G258" s="39"/>
      <c r="H258" s="39"/>
      <c r="I258" s="145"/>
      <c r="J258" s="39"/>
      <c r="K258" s="39"/>
      <c r="L258" s="43"/>
      <c r="M258" s="234"/>
      <c r="N258" s="83"/>
      <c r="O258" s="83"/>
      <c r="P258" s="83"/>
      <c r="Q258" s="83"/>
      <c r="R258" s="83"/>
      <c r="S258" s="83"/>
      <c r="T258" s="84"/>
      <c r="AT258" s="17" t="s">
        <v>206</v>
      </c>
      <c r="AU258" s="17" t="s">
        <v>82</v>
      </c>
    </row>
    <row r="259" s="12" customFormat="1">
      <c r="B259" s="235"/>
      <c r="C259" s="236"/>
      <c r="D259" s="232" t="s">
        <v>140</v>
      </c>
      <c r="E259" s="237" t="s">
        <v>19</v>
      </c>
      <c r="F259" s="238" t="s">
        <v>208</v>
      </c>
      <c r="G259" s="236"/>
      <c r="H259" s="237" t="s">
        <v>19</v>
      </c>
      <c r="I259" s="239"/>
      <c r="J259" s="236"/>
      <c r="K259" s="236"/>
      <c r="L259" s="240"/>
      <c r="M259" s="241"/>
      <c r="N259" s="242"/>
      <c r="O259" s="242"/>
      <c r="P259" s="242"/>
      <c r="Q259" s="242"/>
      <c r="R259" s="242"/>
      <c r="S259" s="242"/>
      <c r="T259" s="243"/>
      <c r="AT259" s="244" t="s">
        <v>140</v>
      </c>
      <c r="AU259" s="244" t="s">
        <v>82</v>
      </c>
      <c r="AV259" s="12" t="s">
        <v>80</v>
      </c>
      <c r="AW259" s="12" t="s">
        <v>33</v>
      </c>
      <c r="AX259" s="12" t="s">
        <v>73</v>
      </c>
      <c r="AY259" s="244" t="s">
        <v>128</v>
      </c>
    </row>
    <row r="260" s="13" customFormat="1">
      <c r="B260" s="245"/>
      <c r="C260" s="246"/>
      <c r="D260" s="232" t="s">
        <v>140</v>
      </c>
      <c r="E260" s="247" t="s">
        <v>19</v>
      </c>
      <c r="F260" s="248" t="s">
        <v>390</v>
      </c>
      <c r="G260" s="246"/>
      <c r="H260" s="249">
        <v>8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AT260" s="255" t="s">
        <v>140</v>
      </c>
      <c r="AU260" s="255" t="s">
        <v>82</v>
      </c>
      <c r="AV260" s="13" t="s">
        <v>82</v>
      </c>
      <c r="AW260" s="13" t="s">
        <v>33</v>
      </c>
      <c r="AX260" s="13" t="s">
        <v>73</v>
      </c>
      <c r="AY260" s="255" t="s">
        <v>128</v>
      </c>
    </row>
    <row r="261" s="14" customFormat="1">
      <c r="B261" s="256"/>
      <c r="C261" s="257"/>
      <c r="D261" s="232" t="s">
        <v>140</v>
      </c>
      <c r="E261" s="258" t="s">
        <v>19</v>
      </c>
      <c r="F261" s="259" t="s">
        <v>143</v>
      </c>
      <c r="G261" s="257"/>
      <c r="H261" s="260">
        <v>8</v>
      </c>
      <c r="I261" s="261"/>
      <c r="J261" s="257"/>
      <c r="K261" s="257"/>
      <c r="L261" s="262"/>
      <c r="M261" s="263"/>
      <c r="N261" s="264"/>
      <c r="O261" s="264"/>
      <c r="P261" s="264"/>
      <c r="Q261" s="264"/>
      <c r="R261" s="264"/>
      <c r="S261" s="264"/>
      <c r="T261" s="265"/>
      <c r="AT261" s="266" t="s">
        <v>140</v>
      </c>
      <c r="AU261" s="266" t="s">
        <v>82</v>
      </c>
      <c r="AV261" s="14" t="s">
        <v>144</v>
      </c>
      <c r="AW261" s="14" t="s">
        <v>33</v>
      </c>
      <c r="AX261" s="14" t="s">
        <v>80</v>
      </c>
      <c r="AY261" s="266" t="s">
        <v>128</v>
      </c>
    </row>
    <row r="262" s="1" customFormat="1" ht="16.5" customHeight="1">
      <c r="B262" s="38"/>
      <c r="C262" s="271" t="s">
        <v>391</v>
      </c>
      <c r="D262" s="271" t="s">
        <v>302</v>
      </c>
      <c r="E262" s="272" t="s">
        <v>392</v>
      </c>
      <c r="F262" s="273" t="s">
        <v>393</v>
      </c>
      <c r="G262" s="274" t="s">
        <v>337</v>
      </c>
      <c r="H262" s="275">
        <v>63.859999999999999</v>
      </c>
      <c r="I262" s="276"/>
      <c r="J262" s="277">
        <f>ROUND(I262*H262,2)</f>
        <v>0</v>
      </c>
      <c r="K262" s="273" t="s">
        <v>147</v>
      </c>
      <c r="L262" s="278"/>
      <c r="M262" s="279" t="s">
        <v>19</v>
      </c>
      <c r="N262" s="280" t="s">
        <v>44</v>
      </c>
      <c r="O262" s="83"/>
      <c r="P262" s="228">
        <f>O262*H262</f>
        <v>0</v>
      </c>
      <c r="Q262" s="228">
        <v>0.036499999999999998</v>
      </c>
      <c r="R262" s="228">
        <f>Q262*H262</f>
        <v>2.3308899999999997</v>
      </c>
      <c r="S262" s="228">
        <v>0</v>
      </c>
      <c r="T262" s="229">
        <f>S262*H262</f>
        <v>0</v>
      </c>
      <c r="AR262" s="230" t="s">
        <v>248</v>
      </c>
      <c r="AT262" s="230" t="s">
        <v>302</v>
      </c>
      <c r="AU262" s="230" t="s">
        <v>82</v>
      </c>
      <c r="AY262" s="17" t="s">
        <v>128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7" t="s">
        <v>80</v>
      </c>
      <c r="BK262" s="231">
        <f>ROUND(I262*H262,2)</f>
        <v>0</v>
      </c>
      <c r="BL262" s="17" t="s">
        <v>144</v>
      </c>
      <c r="BM262" s="230" t="s">
        <v>394</v>
      </c>
    </row>
    <row r="263" s="1" customFormat="1">
      <c r="B263" s="38"/>
      <c r="C263" s="39"/>
      <c r="D263" s="232" t="s">
        <v>138</v>
      </c>
      <c r="E263" s="39"/>
      <c r="F263" s="233" t="s">
        <v>395</v>
      </c>
      <c r="G263" s="39"/>
      <c r="H263" s="39"/>
      <c r="I263" s="145"/>
      <c r="J263" s="39"/>
      <c r="K263" s="39"/>
      <c r="L263" s="43"/>
      <c r="M263" s="234"/>
      <c r="N263" s="83"/>
      <c r="O263" s="83"/>
      <c r="P263" s="83"/>
      <c r="Q263" s="83"/>
      <c r="R263" s="83"/>
      <c r="S263" s="83"/>
      <c r="T263" s="84"/>
      <c r="AT263" s="17" t="s">
        <v>138</v>
      </c>
      <c r="AU263" s="17" t="s">
        <v>82</v>
      </c>
    </row>
    <row r="264" s="13" customFormat="1">
      <c r="B264" s="245"/>
      <c r="C264" s="246"/>
      <c r="D264" s="232" t="s">
        <v>140</v>
      </c>
      <c r="E264" s="247" t="s">
        <v>19</v>
      </c>
      <c r="F264" s="248" t="s">
        <v>396</v>
      </c>
      <c r="G264" s="246"/>
      <c r="H264" s="249">
        <v>63.859999999999999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AT264" s="255" t="s">
        <v>140</v>
      </c>
      <c r="AU264" s="255" t="s">
        <v>82</v>
      </c>
      <c r="AV264" s="13" t="s">
        <v>82</v>
      </c>
      <c r="AW264" s="13" t="s">
        <v>33</v>
      </c>
      <c r="AX264" s="13" t="s">
        <v>73</v>
      </c>
      <c r="AY264" s="255" t="s">
        <v>128</v>
      </c>
    </row>
    <row r="265" s="14" customFormat="1">
      <c r="B265" s="256"/>
      <c r="C265" s="257"/>
      <c r="D265" s="232" t="s">
        <v>140</v>
      </c>
      <c r="E265" s="258" t="s">
        <v>19</v>
      </c>
      <c r="F265" s="259" t="s">
        <v>143</v>
      </c>
      <c r="G265" s="257"/>
      <c r="H265" s="260">
        <v>63.859999999999999</v>
      </c>
      <c r="I265" s="261"/>
      <c r="J265" s="257"/>
      <c r="K265" s="257"/>
      <c r="L265" s="262"/>
      <c r="M265" s="263"/>
      <c r="N265" s="264"/>
      <c r="O265" s="264"/>
      <c r="P265" s="264"/>
      <c r="Q265" s="264"/>
      <c r="R265" s="264"/>
      <c r="S265" s="264"/>
      <c r="T265" s="265"/>
      <c r="AT265" s="266" t="s">
        <v>140</v>
      </c>
      <c r="AU265" s="266" t="s">
        <v>82</v>
      </c>
      <c r="AV265" s="14" t="s">
        <v>144</v>
      </c>
      <c r="AW265" s="14" t="s">
        <v>33</v>
      </c>
      <c r="AX265" s="14" t="s">
        <v>80</v>
      </c>
      <c r="AY265" s="266" t="s">
        <v>128</v>
      </c>
    </row>
    <row r="266" s="1" customFormat="1" ht="16.5" customHeight="1">
      <c r="B266" s="38"/>
      <c r="C266" s="219" t="s">
        <v>397</v>
      </c>
      <c r="D266" s="219" t="s">
        <v>131</v>
      </c>
      <c r="E266" s="220" t="s">
        <v>398</v>
      </c>
      <c r="F266" s="221" t="s">
        <v>399</v>
      </c>
      <c r="G266" s="222" t="s">
        <v>203</v>
      </c>
      <c r="H266" s="223">
        <v>44</v>
      </c>
      <c r="I266" s="224"/>
      <c r="J266" s="225">
        <f>ROUND(I266*H266,2)</f>
        <v>0</v>
      </c>
      <c r="K266" s="221" t="s">
        <v>147</v>
      </c>
      <c r="L266" s="43"/>
      <c r="M266" s="226" t="s">
        <v>19</v>
      </c>
      <c r="N266" s="227" t="s">
        <v>44</v>
      </c>
      <c r="O266" s="83"/>
      <c r="P266" s="228">
        <f>O266*H266</f>
        <v>0</v>
      </c>
      <c r="Q266" s="228">
        <v>0.00080999999999999996</v>
      </c>
      <c r="R266" s="228">
        <f>Q266*H266</f>
        <v>0.035639999999999998</v>
      </c>
      <c r="S266" s="228">
        <v>0</v>
      </c>
      <c r="T266" s="229">
        <f>S266*H266</f>
        <v>0</v>
      </c>
      <c r="AR266" s="230" t="s">
        <v>144</v>
      </c>
      <c r="AT266" s="230" t="s">
        <v>131</v>
      </c>
      <c r="AU266" s="230" t="s">
        <v>82</v>
      </c>
      <c r="AY266" s="17" t="s">
        <v>128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7" t="s">
        <v>80</v>
      </c>
      <c r="BK266" s="231">
        <f>ROUND(I266*H266,2)</f>
        <v>0</v>
      </c>
      <c r="BL266" s="17" t="s">
        <v>144</v>
      </c>
      <c r="BM266" s="230" t="s">
        <v>400</v>
      </c>
    </row>
    <row r="267" s="1" customFormat="1">
      <c r="B267" s="38"/>
      <c r="C267" s="39"/>
      <c r="D267" s="232" t="s">
        <v>138</v>
      </c>
      <c r="E267" s="39"/>
      <c r="F267" s="233" t="s">
        <v>401</v>
      </c>
      <c r="G267" s="39"/>
      <c r="H267" s="39"/>
      <c r="I267" s="145"/>
      <c r="J267" s="39"/>
      <c r="K267" s="39"/>
      <c r="L267" s="43"/>
      <c r="M267" s="234"/>
      <c r="N267" s="83"/>
      <c r="O267" s="83"/>
      <c r="P267" s="83"/>
      <c r="Q267" s="83"/>
      <c r="R267" s="83"/>
      <c r="S267" s="83"/>
      <c r="T267" s="84"/>
      <c r="AT267" s="17" t="s">
        <v>138</v>
      </c>
      <c r="AU267" s="17" t="s">
        <v>82</v>
      </c>
    </row>
    <row r="268" s="1" customFormat="1">
      <c r="B268" s="38"/>
      <c r="C268" s="39"/>
      <c r="D268" s="232" t="s">
        <v>206</v>
      </c>
      <c r="E268" s="39"/>
      <c r="F268" s="270" t="s">
        <v>402</v>
      </c>
      <c r="G268" s="39"/>
      <c r="H268" s="39"/>
      <c r="I268" s="145"/>
      <c r="J268" s="39"/>
      <c r="K268" s="39"/>
      <c r="L268" s="43"/>
      <c r="M268" s="234"/>
      <c r="N268" s="83"/>
      <c r="O268" s="83"/>
      <c r="P268" s="83"/>
      <c r="Q268" s="83"/>
      <c r="R268" s="83"/>
      <c r="S268" s="83"/>
      <c r="T268" s="84"/>
      <c r="AT268" s="17" t="s">
        <v>206</v>
      </c>
      <c r="AU268" s="17" t="s">
        <v>82</v>
      </c>
    </row>
    <row r="269" s="12" customFormat="1">
      <c r="B269" s="235"/>
      <c r="C269" s="236"/>
      <c r="D269" s="232" t="s">
        <v>140</v>
      </c>
      <c r="E269" s="237" t="s">
        <v>19</v>
      </c>
      <c r="F269" s="238" t="s">
        <v>208</v>
      </c>
      <c r="G269" s="236"/>
      <c r="H269" s="237" t="s">
        <v>19</v>
      </c>
      <c r="I269" s="239"/>
      <c r="J269" s="236"/>
      <c r="K269" s="236"/>
      <c r="L269" s="240"/>
      <c r="M269" s="241"/>
      <c r="N269" s="242"/>
      <c r="O269" s="242"/>
      <c r="P269" s="242"/>
      <c r="Q269" s="242"/>
      <c r="R269" s="242"/>
      <c r="S269" s="242"/>
      <c r="T269" s="243"/>
      <c r="AT269" s="244" t="s">
        <v>140</v>
      </c>
      <c r="AU269" s="244" t="s">
        <v>82</v>
      </c>
      <c r="AV269" s="12" t="s">
        <v>80</v>
      </c>
      <c r="AW269" s="12" t="s">
        <v>33</v>
      </c>
      <c r="AX269" s="12" t="s">
        <v>73</v>
      </c>
      <c r="AY269" s="244" t="s">
        <v>128</v>
      </c>
    </row>
    <row r="270" s="12" customFormat="1">
      <c r="B270" s="235"/>
      <c r="C270" s="236"/>
      <c r="D270" s="232" t="s">
        <v>140</v>
      </c>
      <c r="E270" s="237" t="s">
        <v>19</v>
      </c>
      <c r="F270" s="238" t="s">
        <v>356</v>
      </c>
      <c r="G270" s="236"/>
      <c r="H270" s="237" t="s">
        <v>19</v>
      </c>
      <c r="I270" s="239"/>
      <c r="J270" s="236"/>
      <c r="K270" s="236"/>
      <c r="L270" s="240"/>
      <c r="M270" s="241"/>
      <c r="N270" s="242"/>
      <c r="O270" s="242"/>
      <c r="P270" s="242"/>
      <c r="Q270" s="242"/>
      <c r="R270" s="242"/>
      <c r="S270" s="242"/>
      <c r="T270" s="243"/>
      <c r="AT270" s="244" t="s">
        <v>140</v>
      </c>
      <c r="AU270" s="244" t="s">
        <v>82</v>
      </c>
      <c r="AV270" s="12" t="s">
        <v>80</v>
      </c>
      <c r="AW270" s="12" t="s">
        <v>33</v>
      </c>
      <c r="AX270" s="12" t="s">
        <v>73</v>
      </c>
      <c r="AY270" s="244" t="s">
        <v>128</v>
      </c>
    </row>
    <row r="271" s="12" customFormat="1">
      <c r="B271" s="235"/>
      <c r="C271" s="236"/>
      <c r="D271" s="232" t="s">
        <v>140</v>
      </c>
      <c r="E271" s="237" t="s">
        <v>19</v>
      </c>
      <c r="F271" s="238" t="s">
        <v>403</v>
      </c>
      <c r="G271" s="236"/>
      <c r="H271" s="237" t="s">
        <v>19</v>
      </c>
      <c r="I271" s="239"/>
      <c r="J271" s="236"/>
      <c r="K271" s="236"/>
      <c r="L271" s="240"/>
      <c r="M271" s="241"/>
      <c r="N271" s="242"/>
      <c r="O271" s="242"/>
      <c r="P271" s="242"/>
      <c r="Q271" s="242"/>
      <c r="R271" s="242"/>
      <c r="S271" s="242"/>
      <c r="T271" s="243"/>
      <c r="AT271" s="244" t="s">
        <v>140</v>
      </c>
      <c r="AU271" s="244" t="s">
        <v>82</v>
      </c>
      <c r="AV271" s="12" t="s">
        <v>80</v>
      </c>
      <c r="AW271" s="12" t="s">
        <v>33</v>
      </c>
      <c r="AX271" s="12" t="s">
        <v>73</v>
      </c>
      <c r="AY271" s="244" t="s">
        <v>128</v>
      </c>
    </row>
    <row r="272" s="13" customFormat="1">
      <c r="B272" s="245"/>
      <c r="C272" s="246"/>
      <c r="D272" s="232" t="s">
        <v>140</v>
      </c>
      <c r="E272" s="247" t="s">
        <v>19</v>
      </c>
      <c r="F272" s="248" t="s">
        <v>404</v>
      </c>
      <c r="G272" s="246"/>
      <c r="H272" s="249">
        <v>44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AT272" s="255" t="s">
        <v>140</v>
      </c>
      <c r="AU272" s="255" t="s">
        <v>82</v>
      </c>
      <c r="AV272" s="13" t="s">
        <v>82</v>
      </c>
      <c r="AW272" s="13" t="s">
        <v>33</v>
      </c>
      <c r="AX272" s="13" t="s">
        <v>73</v>
      </c>
      <c r="AY272" s="255" t="s">
        <v>128</v>
      </c>
    </row>
    <row r="273" s="14" customFormat="1">
      <c r="B273" s="256"/>
      <c r="C273" s="257"/>
      <c r="D273" s="232" t="s">
        <v>140</v>
      </c>
      <c r="E273" s="258" t="s">
        <v>19</v>
      </c>
      <c r="F273" s="259" t="s">
        <v>143</v>
      </c>
      <c r="G273" s="257"/>
      <c r="H273" s="260">
        <v>44</v>
      </c>
      <c r="I273" s="261"/>
      <c r="J273" s="257"/>
      <c r="K273" s="257"/>
      <c r="L273" s="262"/>
      <c r="M273" s="263"/>
      <c r="N273" s="264"/>
      <c r="O273" s="264"/>
      <c r="P273" s="264"/>
      <c r="Q273" s="264"/>
      <c r="R273" s="264"/>
      <c r="S273" s="264"/>
      <c r="T273" s="265"/>
      <c r="AT273" s="266" t="s">
        <v>140</v>
      </c>
      <c r="AU273" s="266" t="s">
        <v>82</v>
      </c>
      <c r="AV273" s="14" t="s">
        <v>144</v>
      </c>
      <c r="AW273" s="14" t="s">
        <v>33</v>
      </c>
      <c r="AX273" s="14" t="s">
        <v>80</v>
      </c>
      <c r="AY273" s="266" t="s">
        <v>128</v>
      </c>
    </row>
    <row r="274" s="1" customFormat="1" ht="16.5" customHeight="1">
      <c r="B274" s="38"/>
      <c r="C274" s="219" t="s">
        <v>405</v>
      </c>
      <c r="D274" s="219" t="s">
        <v>131</v>
      </c>
      <c r="E274" s="220" t="s">
        <v>406</v>
      </c>
      <c r="F274" s="221" t="s">
        <v>407</v>
      </c>
      <c r="G274" s="222" t="s">
        <v>380</v>
      </c>
      <c r="H274" s="223">
        <v>42</v>
      </c>
      <c r="I274" s="224"/>
      <c r="J274" s="225">
        <f>ROUND(I274*H274,2)</f>
        <v>0</v>
      </c>
      <c r="K274" s="221" t="s">
        <v>19</v>
      </c>
      <c r="L274" s="43"/>
      <c r="M274" s="226" t="s">
        <v>19</v>
      </c>
      <c r="N274" s="227" t="s">
        <v>44</v>
      </c>
      <c r="O274" s="83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AR274" s="230" t="s">
        <v>144</v>
      </c>
      <c r="AT274" s="230" t="s">
        <v>131</v>
      </c>
      <c r="AU274" s="230" t="s">
        <v>82</v>
      </c>
      <c r="AY274" s="17" t="s">
        <v>128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7" t="s">
        <v>80</v>
      </c>
      <c r="BK274" s="231">
        <f>ROUND(I274*H274,2)</f>
        <v>0</v>
      </c>
      <c r="BL274" s="17" t="s">
        <v>144</v>
      </c>
      <c r="BM274" s="230" t="s">
        <v>408</v>
      </c>
    </row>
    <row r="275" s="1" customFormat="1">
      <c r="B275" s="38"/>
      <c r="C275" s="39"/>
      <c r="D275" s="232" t="s">
        <v>138</v>
      </c>
      <c r="E275" s="39"/>
      <c r="F275" s="233" t="s">
        <v>409</v>
      </c>
      <c r="G275" s="39"/>
      <c r="H275" s="39"/>
      <c r="I275" s="145"/>
      <c r="J275" s="39"/>
      <c r="K275" s="39"/>
      <c r="L275" s="43"/>
      <c r="M275" s="234"/>
      <c r="N275" s="83"/>
      <c r="O275" s="83"/>
      <c r="P275" s="83"/>
      <c r="Q275" s="83"/>
      <c r="R275" s="83"/>
      <c r="S275" s="83"/>
      <c r="T275" s="84"/>
      <c r="AT275" s="17" t="s">
        <v>138</v>
      </c>
      <c r="AU275" s="17" t="s">
        <v>82</v>
      </c>
    </row>
    <row r="276" s="12" customFormat="1">
      <c r="B276" s="235"/>
      <c r="C276" s="236"/>
      <c r="D276" s="232" t="s">
        <v>140</v>
      </c>
      <c r="E276" s="237" t="s">
        <v>19</v>
      </c>
      <c r="F276" s="238" t="s">
        <v>208</v>
      </c>
      <c r="G276" s="236"/>
      <c r="H276" s="237" t="s">
        <v>19</v>
      </c>
      <c r="I276" s="239"/>
      <c r="J276" s="236"/>
      <c r="K276" s="236"/>
      <c r="L276" s="240"/>
      <c r="M276" s="241"/>
      <c r="N276" s="242"/>
      <c r="O276" s="242"/>
      <c r="P276" s="242"/>
      <c r="Q276" s="242"/>
      <c r="R276" s="242"/>
      <c r="S276" s="242"/>
      <c r="T276" s="243"/>
      <c r="AT276" s="244" t="s">
        <v>140</v>
      </c>
      <c r="AU276" s="244" t="s">
        <v>82</v>
      </c>
      <c r="AV276" s="12" t="s">
        <v>80</v>
      </c>
      <c r="AW276" s="12" t="s">
        <v>33</v>
      </c>
      <c r="AX276" s="12" t="s">
        <v>73</v>
      </c>
      <c r="AY276" s="244" t="s">
        <v>128</v>
      </c>
    </row>
    <row r="277" s="12" customFormat="1">
      <c r="B277" s="235"/>
      <c r="C277" s="236"/>
      <c r="D277" s="232" t="s">
        <v>140</v>
      </c>
      <c r="E277" s="237" t="s">
        <v>19</v>
      </c>
      <c r="F277" s="238" t="s">
        <v>356</v>
      </c>
      <c r="G277" s="236"/>
      <c r="H277" s="237" t="s">
        <v>19</v>
      </c>
      <c r="I277" s="239"/>
      <c r="J277" s="236"/>
      <c r="K277" s="236"/>
      <c r="L277" s="240"/>
      <c r="M277" s="241"/>
      <c r="N277" s="242"/>
      <c r="O277" s="242"/>
      <c r="P277" s="242"/>
      <c r="Q277" s="242"/>
      <c r="R277" s="242"/>
      <c r="S277" s="242"/>
      <c r="T277" s="243"/>
      <c r="AT277" s="244" t="s">
        <v>140</v>
      </c>
      <c r="AU277" s="244" t="s">
        <v>82</v>
      </c>
      <c r="AV277" s="12" t="s">
        <v>80</v>
      </c>
      <c r="AW277" s="12" t="s">
        <v>33</v>
      </c>
      <c r="AX277" s="12" t="s">
        <v>73</v>
      </c>
      <c r="AY277" s="244" t="s">
        <v>128</v>
      </c>
    </row>
    <row r="278" s="13" customFormat="1">
      <c r="B278" s="245"/>
      <c r="C278" s="246"/>
      <c r="D278" s="232" t="s">
        <v>140</v>
      </c>
      <c r="E278" s="247" t="s">
        <v>19</v>
      </c>
      <c r="F278" s="248" t="s">
        <v>410</v>
      </c>
      <c r="G278" s="246"/>
      <c r="H278" s="249">
        <v>42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AT278" s="255" t="s">
        <v>140</v>
      </c>
      <c r="AU278" s="255" t="s">
        <v>82</v>
      </c>
      <c r="AV278" s="13" t="s">
        <v>82</v>
      </c>
      <c r="AW278" s="13" t="s">
        <v>33</v>
      </c>
      <c r="AX278" s="13" t="s">
        <v>73</v>
      </c>
      <c r="AY278" s="255" t="s">
        <v>128</v>
      </c>
    </row>
    <row r="279" s="14" customFormat="1">
      <c r="B279" s="256"/>
      <c r="C279" s="257"/>
      <c r="D279" s="232" t="s">
        <v>140</v>
      </c>
      <c r="E279" s="258" t="s">
        <v>19</v>
      </c>
      <c r="F279" s="259" t="s">
        <v>143</v>
      </c>
      <c r="G279" s="257"/>
      <c r="H279" s="260">
        <v>42</v>
      </c>
      <c r="I279" s="261"/>
      <c r="J279" s="257"/>
      <c r="K279" s="257"/>
      <c r="L279" s="262"/>
      <c r="M279" s="263"/>
      <c r="N279" s="264"/>
      <c r="O279" s="264"/>
      <c r="P279" s="264"/>
      <c r="Q279" s="264"/>
      <c r="R279" s="264"/>
      <c r="S279" s="264"/>
      <c r="T279" s="265"/>
      <c r="AT279" s="266" t="s">
        <v>140</v>
      </c>
      <c r="AU279" s="266" t="s">
        <v>82</v>
      </c>
      <c r="AV279" s="14" t="s">
        <v>144</v>
      </c>
      <c r="AW279" s="14" t="s">
        <v>33</v>
      </c>
      <c r="AX279" s="14" t="s">
        <v>80</v>
      </c>
      <c r="AY279" s="266" t="s">
        <v>128</v>
      </c>
    </row>
    <row r="280" s="1" customFormat="1" ht="16.5" customHeight="1">
      <c r="B280" s="38"/>
      <c r="C280" s="219" t="s">
        <v>411</v>
      </c>
      <c r="D280" s="219" t="s">
        <v>131</v>
      </c>
      <c r="E280" s="220" t="s">
        <v>412</v>
      </c>
      <c r="F280" s="221" t="s">
        <v>413</v>
      </c>
      <c r="G280" s="222" t="s">
        <v>337</v>
      </c>
      <c r="H280" s="223">
        <v>1</v>
      </c>
      <c r="I280" s="224"/>
      <c r="J280" s="225">
        <f>ROUND(I280*H280,2)</f>
        <v>0</v>
      </c>
      <c r="K280" s="221" t="s">
        <v>19</v>
      </c>
      <c r="L280" s="43"/>
      <c r="M280" s="226" t="s">
        <v>19</v>
      </c>
      <c r="N280" s="227" t="s">
        <v>44</v>
      </c>
      <c r="O280" s="83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AR280" s="230" t="s">
        <v>144</v>
      </c>
      <c r="AT280" s="230" t="s">
        <v>131</v>
      </c>
      <c r="AU280" s="230" t="s">
        <v>82</v>
      </c>
      <c r="AY280" s="17" t="s">
        <v>128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7" t="s">
        <v>80</v>
      </c>
      <c r="BK280" s="231">
        <f>ROUND(I280*H280,2)</f>
        <v>0</v>
      </c>
      <c r="BL280" s="17" t="s">
        <v>144</v>
      </c>
      <c r="BM280" s="230" t="s">
        <v>414</v>
      </c>
    </row>
    <row r="281" s="1" customFormat="1">
      <c r="B281" s="38"/>
      <c r="C281" s="39"/>
      <c r="D281" s="232" t="s">
        <v>138</v>
      </c>
      <c r="E281" s="39"/>
      <c r="F281" s="233" t="s">
        <v>413</v>
      </c>
      <c r="G281" s="39"/>
      <c r="H281" s="39"/>
      <c r="I281" s="145"/>
      <c r="J281" s="39"/>
      <c r="K281" s="39"/>
      <c r="L281" s="43"/>
      <c r="M281" s="234"/>
      <c r="N281" s="83"/>
      <c r="O281" s="83"/>
      <c r="P281" s="83"/>
      <c r="Q281" s="83"/>
      <c r="R281" s="83"/>
      <c r="S281" s="83"/>
      <c r="T281" s="84"/>
      <c r="AT281" s="17" t="s">
        <v>138</v>
      </c>
      <c r="AU281" s="17" t="s">
        <v>82</v>
      </c>
    </row>
    <row r="282" s="12" customFormat="1">
      <c r="B282" s="235"/>
      <c r="C282" s="236"/>
      <c r="D282" s="232" t="s">
        <v>140</v>
      </c>
      <c r="E282" s="237" t="s">
        <v>19</v>
      </c>
      <c r="F282" s="238" t="s">
        <v>208</v>
      </c>
      <c r="G282" s="236"/>
      <c r="H282" s="237" t="s">
        <v>19</v>
      </c>
      <c r="I282" s="239"/>
      <c r="J282" s="236"/>
      <c r="K282" s="236"/>
      <c r="L282" s="240"/>
      <c r="M282" s="241"/>
      <c r="N282" s="242"/>
      <c r="O282" s="242"/>
      <c r="P282" s="242"/>
      <c r="Q282" s="242"/>
      <c r="R282" s="242"/>
      <c r="S282" s="242"/>
      <c r="T282" s="243"/>
      <c r="AT282" s="244" t="s">
        <v>140</v>
      </c>
      <c r="AU282" s="244" t="s">
        <v>82</v>
      </c>
      <c r="AV282" s="12" t="s">
        <v>80</v>
      </c>
      <c r="AW282" s="12" t="s">
        <v>33</v>
      </c>
      <c r="AX282" s="12" t="s">
        <v>73</v>
      </c>
      <c r="AY282" s="244" t="s">
        <v>128</v>
      </c>
    </row>
    <row r="283" s="13" customFormat="1">
      <c r="B283" s="245"/>
      <c r="C283" s="246"/>
      <c r="D283" s="232" t="s">
        <v>140</v>
      </c>
      <c r="E283" s="247" t="s">
        <v>19</v>
      </c>
      <c r="F283" s="248" t="s">
        <v>415</v>
      </c>
      <c r="G283" s="246"/>
      <c r="H283" s="249">
        <v>1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AT283" s="255" t="s">
        <v>140</v>
      </c>
      <c r="AU283" s="255" t="s">
        <v>82</v>
      </c>
      <c r="AV283" s="13" t="s">
        <v>82</v>
      </c>
      <c r="AW283" s="13" t="s">
        <v>33</v>
      </c>
      <c r="AX283" s="13" t="s">
        <v>73</v>
      </c>
      <c r="AY283" s="255" t="s">
        <v>128</v>
      </c>
    </row>
    <row r="284" s="14" customFormat="1">
      <c r="B284" s="256"/>
      <c r="C284" s="257"/>
      <c r="D284" s="232" t="s">
        <v>140</v>
      </c>
      <c r="E284" s="258" t="s">
        <v>19</v>
      </c>
      <c r="F284" s="259" t="s">
        <v>143</v>
      </c>
      <c r="G284" s="257"/>
      <c r="H284" s="260">
        <v>1</v>
      </c>
      <c r="I284" s="261"/>
      <c r="J284" s="257"/>
      <c r="K284" s="257"/>
      <c r="L284" s="262"/>
      <c r="M284" s="263"/>
      <c r="N284" s="264"/>
      <c r="O284" s="264"/>
      <c r="P284" s="264"/>
      <c r="Q284" s="264"/>
      <c r="R284" s="264"/>
      <c r="S284" s="264"/>
      <c r="T284" s="265"/>
      <c r="AT284" s="266" t="s">
        <v>140</v>
      </c>
      <c r="AU284" s="266" t="s">
        <v>82</v>
      </c>
      <c r="AV284" s="14" t="s">
        <v>144</v>
      </c>
      <c r="AW284" s="14" t="s">
        <v>33</v>
      </c>
      <c r="AX284" s="14" t="s">
        <v>80</v>
      </c>
      <c r="AY284" s="266" t="s">
        <v>128</v>
      </c>
    </row>
    <row r="285" s="1" customFormat="1" ht="16.5" customHeight="1">
      <c r="B285" s="38"/>
      <c r="C285" s="219" t="s">
        <v>416</v>
      </c>
      <c r="D285" s="219" t="s">
        <v>131</v>
      </c>
      <c r="E285" s="220" t="s">
        <v>417</v>
      </c>
      <c r="F285" s="221" t="s">
        <v>418</v>
      </c>
      <c r="G285" s="222" t="s">
        <v>337</v>
      </c>
      <c r="H285" s="223">
        <v>1</v>
      </c>
      <c r="I285" s="224"/>
      <c r="J285" s="225">
        <f>ROUND(I285*H285,2)</f>
        <v>0</v>
      </c>
      <c r="K285" s="221" t="s">
        <v>19</v>
      </c>
      <c r="L285" s="43"/>
      <c r="M285" s="226" t="s">
        <v>19</v>
      </c>
      <c r="N285" s="227" t="s">
        <v>44</v>
      </c>
      <c r="O285" s="83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AR285" s="230" t="s">
        <v>144</v>
      </c>
      <c r="AT285" s="230" t="s">
        <v>131</v>
      </c>
      <c r="AU285" s="230" t="s">
        <v>82</v>
      </c>
      <c r="AY285" s="17" t="s">
        <v>128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7" t="s">
        <v>80</v>
      </c>
      <c r="BK285" s="231">
        <f>ROUND(I285*H285,2)</f>
        <v>0</v>
      </c>
      <c r="BL285" s="17" t="s">
        <v>144</v>
      </c>
      <c r="BM285" s="230" t="s">
        <v>419</v>
      </c>
    </row>
    <row r="286" s="1" customFormat="1">
      <c r="B286" s="38"/>
      <c r="C286" s="39"/>
      <c r="D286" s="232" t="s">
        <v>138</v>
      </c>
      <c r="E286" s="39"/>
      <c r="F286" s="233" t="s">
        <v>418</v>
      </c>
      <c r="G286" s="39"/>
      <c r="H286" s="39"/>
      <c r="I286" s="145"/>
      <c r="J286" s="39"/>
      <c r="K286" s="39"/>
      <c r="L286" s="43"/>
      <c r="M286" s="234"/>
      <c r="N286" s="83"/>
      <c r="O286" s="83"/>
      <c r="P286" s="83"/>
      <c r="Q286" s="83"/>
      <c r="R286" s="83"/>
      <c r="S286" s="83"/>
      <c r="T286" s="84"/>
      <c r="AT286" s="17" t="s">
        <v>138</v>
      </c>
      <c r="AU286" s="17" t="s">
        <v>82</v>
      </c>
    </row>
    <row r="287" s="12" customFormat="1">
      <c r="B287" s="235"/>
      <c r="C287" s="236"/>
      <c r="D287" s="232" t="s">
        <v>140</v>
      </c>
      <c r="E287" s="237" t="s">
        <v>19</v>
      </c>
      <c r="F287" s="238" t="s">
        <v>208</v>
      </c>
      <c r="G287" s="236"/>
      <c r="H287" s="237" t="s">
        <v>19</v>
      </c>
      <c r="I287" s="239"/>
      <c r="J287" s="236"/>
      <c r="K287" s="236"/>
      <c r="L287" s="240"/>
      <c r="M287" s="241"/>
      <c r="N287" s="242"/>
      <c r="O287" s="242"/>
      <c r="P287" s="242"/>
      <c r="Q287" s="242"/>
      <c r="R287" s="242"/>
      <c r="S287" s="242"/>
      <c r="T287" s="243"/>
      <c r="AT287" s="244" t="s">
        <v>140</v>
      </c>
      <c r="AU287" s="244" t="s">
        <v>82</v>
      </c>
      <c r="AV287" s="12" t="s">
        <v>80</v>
      </c>
      <c r="AW287" s="12" t="s">
        <v>33</v>
      </c>
      <c r="AX287" s="12" t="s">
        <v>73</v>
      </c>
      <c r="AY287" s="244" t="s">
        <v>128</v>
      </c>
    </row>
    <row r="288" s="13" customFormat="1">
      <c r="B288" s="245"/>
      <c r="C288" s="246"/>
      <c r="D288" s="232" t="s">
        <v>140</v>
      </c>
      <c r="E288" s="247" t="s">
        <v>19</v>
      </c>
      <c r="F288" s="248" t="s">
        <v>415</v>
      </c>
      <c r="G288" s="246"/>
      <c r="H288" s="249">
        <v>1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AT288" s="255" t="s">
        <v>140</v>
      </c>
      <c r="AU288" s="255" t="s">
        <v>82</v>
      </c>
      <c r="AV288" s="13" t="s">
        <v>82</v>
      </c>
      <c r="AW288" s="13" t="s">
        <v>33</v>
      </c>
      <c r="AX288" s="13" t="s">
        <v>73</v>
      </c>
      <c r="AY288" s="255" t="s">
        <v>128</v>
      </c>
    </row>
    <row r="289" s="14" customFormat="1">
      <c r="B289" s="256"/>
      <c r="C289" s="257"/>
      <c r="D289" s="232" t="s">
        <v>140</v>
      </c>
      <c r="E289" s="258" t="s">
        <v>19</v>
      </c>
      <c r="F289" s="259" t="s">
        <v>143</v>
      </c>
      <c r="G289" s="257"/>
      <c r="H289" s="260">
        <v>1</v>
      </c>
      <c r="I289" s="261"/>
      <c r="J289" s="257"/>
      <c r="K289" s="257"/>
      <c r="L289" s="262"/>
      <c r="M289" s="263"/>
      <c r="N289" s="264"/>
      <c r="O289" s="264"/>
      <c r="P289" s="264"/>
      <c r="Q289" s="264"/>
      <c r="R289" s="264"/>
      <c r="S289" s="264"/>
      <c r="T289" s="265"/>
      <c r="AT289" s="266" t="s">
        <v>140</v>
      </c>
      <c r="AU289" s="266" t="s">
        <v>82</v>
      </c>
      <c r="AV289" s="14" t="s">
        <v>144</v>
      </c>
      <c r="AW289" s="14" t="s">
        <v>33</v>
      </c>
      <c r="AX289" s="14" t="s">
        <v>80</v>
      </c>
      <c r="AY289" s="266" t="s">
        <v>128</v>
      </c>
    </row>
    <row r="290" s="1" customFormat="1" ht="16.5" customHeight="1">
      <c r="B290" s="38"/>
      <c r="C290" s="219" t="s">
        <v>420</v>
      </c>
      <c r="D290" s="219" t="s">
        <v>131</v>
      </c>
      <c r="E290" s="220" t="s">
        <v>421</v>
      </c>
      <c r="F290" s="221" t="s">
        <v>422</v>
      </c>
      <c r="G290" s="222" t="s">
        <v>337</v>
      </c>
      <c r="H290" s="223">
        <v>1</v>
      </c>
      <c r="I290" s="224"/>
      <c r="J290" s="225">
        <f>ROUND(I290*H290,2)</f>
        <v>0</v>
      </c>
      <c r="K290" s="221" t="s">
        <v>19</v>
      </c>
      <c r="L290" s="43"/>
      <c r="M290" s="226" t="s">
        <v>19</v>
      </c>
      <c r="N290" s="227" t="s">
        <v>44</v>
      </c>
      <c r="O290" s="83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AR290" s="230" t="s">
        <v>144</v>
      </c>
      <c r="AT290" s="230" t="s">
        <v>131</v>
      </c>
      <c r="AU290" s="230" t="s">
        <v>82</v>
      </c>
      <c r="AY290" s="17" t="s">
        <v>128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7" t="s">
        <v>80</v>
      </c>
      <c r="BK290" s="231">
        <f>ROUND(I290*H290,2)</f>
        <v>0</v>
      </c>
      <c r="BL290" s="17" t="s">
        <v>144</v>
      </c>
      <c r="BM290" s="230" t="s">
        <v>423</v>
      </c>
    </row>
    <row r="291" s="1" customFormat="1">
      <c r="B291" s="38"/>
      <c r="C291" s="39"/>
      <c r="D291" s="232" t="s">
        <v>138</v>
      </c>
      <c r="E291" s="39"/>
      <c r="F291" s="233" t="s">
        <v>422</v>
      </c>
      <c r="G291" s="39"/>
      <c r="H291" s="39"/>
      <c r="I291" s="145"/>
      <c r="J291" s="39"/>
      <c r="K291" s="39"/>
      <c r="L291" s="43"/>
      <c r="M291" s="234"/>
      <c r="N291" s="83"/>
      <c r="O291" s="83"/>
      <c r="P291" s="83"/>
      <c r="Q291" s="83"/>
      <c r="R291" s="83"/>
      <c r="S291" s="83"/>
      <c r="T291" s="84"/>
      <c r="AT291" s="17" t="s">
        <v>138</v>
      </c>
      <c r="AU291" s="17" t="s">
        <v>82</v>
      </c>
    </row>
    <row r="292" s="12" customFormat="1">
      <c r="B292" s="235"/>
      <c r="C292" s="236"/>
      <c r="D292" s="232" t="s">
        <v>140</v>
      </c>
      <c r="E292" s="237" t="s">
        <v>19</v>
      </c>
      <c r="F292" s="238" t="s">
        <v>208</v>
      </c>
      <c r="G292" s="236"/>
      <c r="H292" s="237" t="s">
        <v>19</v>
      </c>
      <c r="I292" s="239"/>
      <c r="J292" s="236"/>
      <c r="K292" s="236"/>
      <c r="L292" s="240"/>
      <c r="M292" s="241"/>
      <c r="N292" s="242"/>
      <c r="O292" s="242"/>
      <c r="P292" s="242"/>
      <c r="Q292" s="242"/>
      <c r="R292" s="242"/>
      <c r="S292" s="242"/>
      <c r="T292" s="243"/>
      <c r="AT292" s="244" t="s">
        <v>140</v>
      </c>
      <c r="AU292" s="244" t="s">
        <v>82</v>
      </c>
      <c r="AV292" s="12" t="s">
        <v>80</v>
      </c>
      <c r="AW292" s="12" t="s">
        <v>33</v>
      </c>
      <c r="AX292" s="12" t="s">
        <v>73</v>
      </c>
      <c r="AY292" s="244" t="s">
        <v>128</v>
      </c>
    </row>
    <row r="293" s="13" customFormat="1">
      <c r="B293" s="245"/>
      <c r="C293" s="246"/>
      <c r="D293" s="232" t="s">
        <v>140</v>
      </c>
      <c r="E293" s="247" t="s">
        <v>19</v>
      </c>
      <c r="F293" s="248" t="s">
        <v>415</v>
      </c>
      <c r="G293" s="246"/>
      <c r="H293" s="249">
        <v>1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AT293" s="255" t="s">
        <v>140</v>
      </c>
      <c r="AU293" s="255" t="s">
        <v>82</v>
      </c>
      <c r="AV293" s="13" t="s">
        <v>82</v>
      </c>
      <c r="AW293" s="13" t="s">
        <v>33</v>
      </c>
      <c r="AX293" s="13" t="s">
        <v>73</v>
      </c>
      <c r="AY293" s="255" t="s">
        <v>128</v>
      </c>
    </row>
    <row r="294" s="14" customFormat="1">
      <c r="B294" s="256"/>
      <c r="C294" s="257"/>
      <c r="D294" s="232" t="s">
        <v>140</v>
      </c>
      <c r="E294" s="258" t="s">
        <v>19</v>
      </c>
      <c r="F294" s="259" t="s">
        <v>143</v>
      </c>
      <c r="G294" s="257"/>
      <c r="H294" s="260">
        <v>1</v>
      </c>
      <c r="I294" s="261"/>
      <c r="J294" s="257"/>
      <c r="K294" s="257"/>
      <c r="L294" s="262"/>
      <c r="M294" s="263"/>
      <c r="N294" s="264"/>
      <c r="O294" s="264"/>
      <c r="P294" s="264"/>
      <c r="Q294" s="264"/>
      <c r="R294" s="264"/>
      <c r="S294" s="264"/>
      <c r="T294" s="265"/>
      <c r="AT294" s="266" t="s">
        <v>140</v>
      </c>
      <c r="AU294" s="266" t="s">
        <v>82</v>
      </c>
      <c r="AV294" s="14" t="s">
        <v>144</v>
      </c>
      <c r="AW294" s="14" t="s">
        <v>33</v>
      </c>
      <c r="AX294" s="14" t="s">
        <v>80</v>
      </c>
      <c r="AY294" s="266" t="s">
        <v>128</v>
      </c>
    </row>
    <row r="295" s="1" customFormat="1" ht="16.5" customHeight="1">
      <c r="B295" s="38"/>
      <c r="C295" s="219" t="s">
        <v>424</v>
      </c>
      <c r="D295" s="219" t="s">
        <v>131</v>
      </c>
      <c r="E295" s="220" t="s">
        <v>425</v>
      </c>
      <c r="F295" s="221" t="s">
        <v>426</v>
      </c>
      <c r="G295" s="222" t="s">
        <v>337</v>
      </c>
      <c r="H295" s="223">
        <v>1</v>
      </c>
      <c r="I295" s="224"/>
      <c r="J295" s="225">
        <f>ROUND(I295*H295,2)</f>
        <v>0</v>
      </c>
      <c r="K295" s="221" t="s">
        <v>19</v>
      </c>
      <c r="L295" s="43"/>
      <c r="M295" s="226" t="s">
        <v>19</v>
      </c>
      <c r="N295" s="227" t="s">
        <v>44</v>
      </c>
      <c r="O295" s="83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AR295" s="230" t="s">
        <v>144</v>
      </c>
      <c r="AT295" s="230" t="s">
        <v>131</v>
      </c>
      <c r="AU295" s="230" t="s">
        <v>82</v>
      </c>
      <c r="AY295" s="17" t="s">
        <v>128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7" t="s">
        <v>80</v>
      </c>
      <c r="BK295" s="231">
        <f>ROUND(I295*H295,2)</f>
        <v>0</v>
      </c>
      <c r="BL295" s="17" t="s">
        <v>144</v>
      </c>
      <c r="BM295" s="230" t="s">
        <v>427</v>
      </c>
    </row>
    <row r="296" s="1" customFormat="1">
      <c r="B296" s="38"/>
      <c r="C296" s="39"/>
      <c r="D296" s="232" t="s">
        <v>138</v>
      </c>
      <c r="E296" s="39"/>
      <c r="F296" s="233" t="s">
        <v>426</v>
      </c>
      <c r="G296" s="39"/>
      <c r="H296" s="39"/>
      <c r="I296" s="145"/>
      <c r="J296" s="39"/>
      <c r="K296" s="39"/>
      <c r="L296" s="43"/>
      <c r="M296" s="234"/>
      <c r="N296" s="83"/>
      <c r="O296" s="83"/>
      <c r="P296" s="83"/>
      <c r="Q296" s="83"/>
      <c r="R296" s="83"/>
      <c r="S296" s="83"/>
      <c r="T296" s="84"/>
      <c r="AT296" s="17" t="s">
        <v>138</v>
      </c>
      <c r="AU296" s="17" t="s">
        <v>82</v>
      </c>
    </row>
    <row r="297" s="12" customFormat="1">
      <c r="B297" s="235"/>
      <c r="C297" s="236"/>
      <c r="D297" s="232" t="s">
        <v>140</v>
      </c>
      <c r="E297" s="237" t="s">
        <v>19</v>
      </c>
      <c r="F297" s="238" t="s">
        <v>208</v>
      </c>
      <c r="G297" s="236"/>
      <c r="H297" s="237" t="s">
        <v>19</v>
      </c>
      <c r="I297" s="239"/>
      <c r="J297" s="236"/>
      <c r="K297" s="236"/>
      <c r="L297" s="240"/>
      <c r="M297" s="241"/>
      <c r="N297" s="242"/>
      <c r="O297" s="242"/>
      <c r="P297" s="242"/>
      <c r="Q297" s="242"/>
      <c r="R297" s="242"/>
      <c r="S297" s="242"/>
      <c r="T297" s="243"/>
      <c r="AT297" s="244" t="s">
        <v>140</v>
      </c>
      <c r="AU297" s="244" t="s">
        <v>82</v>
      </c>
      <c r="AV297" s="12" t="s">
        <v>80</v>
      </c>
      <c r="AW297" s="12" t="s">
        <v>33</v>
      </c>
      <c r="AX297" s="12" t="s">
        <v>73</v>
      </c>
      <c r="AY297" s="244" t="s">
        <v>128</v>
      </c>
    </row>
    <row r="298" s="13" customFormat="1">
      <c r="B298" s="245"/>
      <c r="C298" s="246"/>
      <c r="D298" s="232" t="s">
        <v>140</v>
      </c>
      <c r="E298" s="247" t="s">
        <v>19</v>
      </c>
      <c r="F298" s="248" t="s">
        <v>415</v>
      </c>
      <c r="G298" s="246"/>
      <c r="H298" s="249">
        <v>1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AT298" s="255" t="s">
        <v>140</v>
      </c>
      <c r="AU298" s="255" t="s">
        <v>82</v>
      </c>
      <c r="AV298" s="13" t="s">
        <v>82</v>
      </c>
      <c r="AW298" s="13" t="s">
        <v>33</v>
      </c>
      <c r="AX298" s="13" t="s">
        <v>73</v>
      </c>
      <c r="AY298" s="255" t="s">
        <v>128</v>
      </c>
    </row>
    <row r="299" s="14" customFormat="1">
      <c r="B299" s="256"/>
      <c r="C299" s="257"/>
      <c r="D299" s="232" t="s">
        <v>140</v>
      </c>
      <c r="E299" s="258" t="s">
        <v>19</v>
      </c>
      <c r="F299" s="259" t="s">
        <v>143</v>
      </c>
      <c r="G299" s="257"/>
      <c r="H299" s="260">
        <v>1</v>
      </c>
      <c r="I299" s="261"/>
      <c r="J299" s="257"/>
      <c r="K299" s="257"/>
      <c r="L299" s="262"/>
      <c r="M299" s="263"/>
      <c r="N299" s="264"/>
      <c r="O299" s="264"/>
      <c r="P299" s="264"/>
      <c r="Q299" s="264"/>
      <c r="R299" s="264"/>
      <c r="S299" s="264"/>
      <c r="T299" s="265"/>
      <c r="AT299" s="266" t="s">
        <v>140</v>
      </c>
      <c r="AU299" s="266" t="s">
        <v>82</v>
      </c>
      <c r="AV299" s="14" t="s">
        <v>144</v>
      </c>
      <c r="AW299" s="14" t="s">
        <v>33</v>
      </c>
      <c r="AX299" s="14" t="s">
        <v>80</v>
      </c>
      <c r="AY299" s="266" t="s">
        <v>128</v>
      </c>
    </row>
    <row r="300" s="11" customFormat="1" ht="22.8" customHeight="1">
      <c r="B300" s="203"/>
      <c r="C300" s="204"/>
      <c r="D300" s="205" t="s">
        <v>72</v>
      </c>
      <c r="E300" s="217" t="s">
        <v>144</v>
      </c>
      <c r="F300" s="217" t="s">
        <v>428</v>
      </c>
      <c r="G300" s="204"/>
      <c r="H300" s="204"/>
      <c r="I300" s="207"/>
      <c r="J300" s="218">
        <f>BK300</f>
        <v>0</v>
      </c>
      <c r="K300" s="204"/>
      <c r="L300" s="209"/>
      <c r="M300" s="210"/>
      <c r="N300" s="211"/>
      <c r="O300" s="211"/>
      <c r="P300" s="212">
        <f>SUM(P301:P306)</f>
        <v>0</v>
      </c>
      <c r="Q300" s="211"/>
      <c r="R300" s="212">
        <f>SUM(R301:R306)</f>
        <v>0</v>
      </c>
      <c r="S300" s="211"/>
      <c r="T300" s="213">
        <f>SUM(T301:T306)</f>
        <v>0</v>
      </c>
      <c r="AR300" s="214" t="s">
        <v>80</v>
      </c>
      <c r="AT300" s="215" t="s">
        <v>72</v>
      </c>
      <c r="AU300" s="215" t="s">
        <v>80</v>
      </c>
      <c r="AY300" s="214" t="s">
        <v>128</v>
      </c>
      <c r="BK300" s="216">
        <f>SUM(BK301:BK306)</f>
        <v>0</v>
      </c>
    </row>
    <row r="301" s="1" customFormat="1" ht="16.5" customHeight="1">
      <c r="B301" s="38"/>
      <c r="C301" s="219" t="s">
        <v>429</v>
      </c>
      <c r="D301" s="219" t="s">
        <v>131</v>
      </c>
      <c r="E301" s="220" t="s">
        <v>430</v>
      </c>
      <c r="F301" s="221" t="s">
        <v>431</v>
      </c>
      <c r="G301" s="222" t="s">
        <v>217</v>
      </c>
      <c r="H301" s="223">
        <v>8</v>
      </c>
      <c r="I301" s="224"/>
      <c r="J301" s="225">
        <f>ROUND(I301*H301,2)</f>
        <v>0</v>
      </c>
      <c r="K301" s="221" t="s">
        <v>147</v>
      </c>
      <c r="L301" s="43"/>
      <c r="M301" s="226" t="s">
        <v>19</v>
      </c>
      <c r="N301" s="227" t="s">
        <v>44</v>
      </c>
      <c r="O301" s="83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AR301" s="230" t="s">
        <v>144</v>
      </c>
      <c r="AT301" s="230" t="s">
        <v>131</v>
      </c>
      <c r="AU301" s="230" t="s">
        <v>82</v>
      </c>
      <c r="AY301" s="17" t="s">
        <v>128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7" t="s">
        <v>80</v>
      </c>
      <c r="BK301" s="231">
        <f>ROUND(I301*H301,2)</f>
        <v>0</v>
      </c>
      <c r="BL301" s="17" t="s">
        <v>144</v>
      </c>
      <c r="BM301" s="230" t="s">
        <v>432</v>
      </c>
    </row>
    <row r="302" s="1" customFormat="1">
      <c r="B302" s="38"/>
      <c r="C302" s="39"/>
      <c r="D302" s="232" t="s">
        <v>138</v>
      </c>
      <c r="E302" s="39"/>
      <c r="F302" s="233" t="s">
        <v>433</v>
      </c>
      <c r="G302" s="39"/>
      <c r="H302" s="39"/>
      <c r="I302" s="145"/>
      <c r="J302" s="39"/>
      <c r="K302" s="39"/>
      <c r="L302" s="43"/>
      <c r="M302" s="234"/>
      <c r="N302" s="83"/>
      <c r="O302" s="83"/>
      <c r="P302" s="83"/>
      <c r="Q302" s="83"/>
      <c r="R302" s="83"/>
      <c r="S302" s="83"/>
      <c r="T302" s="84"/>
      <c r="AT302" s="17" t="s">
        <v>138</v>
      </c>
      <c r="AU302" s="17" t="s">
        <v>82</v>
      </c>
    </row>
    <row r="303" s="1" customFormat="1">
      <c r="B303" s="38"/>
      <c r="C303" s="39"/>
      <c r="D303" s="232" t="s">
        <v>206</v>
      </c>
      <c r="E303" s="39"/>
      <c r="F303" s="270" t="s">
        <v>434</v>
      </c>
      <c r="G303" s="39"/>
      <c r="H303" s="39"/>
      <c r="I303" s="145"/>
      <c r="J303" s="39"/>
      <c r="K303" s="39"/>
      <c r="L303" s="43"/>
      <c r="M303" s="234"/>
      <c r="N303" s="83"/>
      <c r="O303" s="83"/>
      <c r="P303" s="83"/>
      <c r="Q303" s="83"/>
      <c r="R303" s="83"/>
      <c r="S303" s="83"/>
      <c r="T303" s="84"/>
      <c r="AT303" s="17" t="s">
        <v>206</v>
      </c>
      <c r="AU303" s="17" t="s">
        <v>82</v>
      </c>
    </row>
    <row r="304" s="12" customFormat="1">
      <c r="B304" s="235"/>
      <c r="C304" s="236"/>
      <c r="D304" s="232" t="s">
        <v>140</v>
      </c>
      <c r="E304" s="237" t="s">
        <v>19</v>
      </c>
      <c r="F304" s="238" t="s">
        <v>208</v>
      </c>
      <c r="G304" s="236"/>
      <c r="H304" s="237" t="s">
        <v>19</v>
      </c>
      <c r="I304" s="239"/>
      <c r="J304" s="236"/>
      <c r="K304" s="236"/>
      <c r="L304" s="240"/>
      <c r="M304" s="241"/>
      <c r="N304" s="242"/>
      <c r="O304" s="242"/>
      <c r="P304" s="242"/>
      <c r="Q304" s="242"/>
      <c r="R304" s="242"/>
      <c r="S304" s="242"/>
      <c r="T304" s="243"/>
      <c r="AT304" s="244" t="s">
        <v>140</v>
      </c>
      <c r="AU304" s="244" t="s">
        <v>82</v>
      </c>
      <c r="AV304" s="12" t="s">
        <v>80</v>
      </c>
      <c r="AW304" s="12" t="s">
        <v>33</v>
      </c>
      <c r="AX304" s="12" t="s">
        <v>73</v>
      </c>
      <c r="AY304" s="244" t="s">
        <v>128</v>
      </c>
    </row>
    <row r="305" s="13" customFormat="1">
      <c r="B305" s="245"/>
      <c r="C305" s="246"/>
      <c r="D305" s="232" t="s">
        <v>140</v>
      </c>
      <c r="E305" s="247" t="s">
        <v>19</v>
      </c>
      <c r="F305" s="248" t="s">
        <v>435</v>
      </c>
      <c r="G305" s="246"/>
      <c r="H305" s="249">
        <v>8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AT305" s="255" t="s">
        <v>140</v>
      </c>
      <c r="AU305" s="255" t="s">
        <v>82</v>
      </c>
      <c r="AV305" s="13" t="s">
        <v>82</v>
      </c>
      <c r="AW305" s="13" t="s">
        <v>33</v>
      </c>
      <c r="AX305" s="13" t="s">
        <v>73</v>
      </c>
      <c r="AY305" s="255" t="s">
        <v>128</v>
      </c>
    </row>
    <row r="306" s="14" customFormat="1">
      <c r="B306" s="256"/>
      <c r="C306" s="257"/>
      <c r="D306" s="232" t="s">
        <v>140</v>
      </c>
      <c r="E306" s="258" t="s">
        <v>19</v>
      </c>
      <c r="F306" s="259" t="s">
        <v>143</v>
      </c>
      <c r="G306" s="257"/>
      <c r="H306" s="260">
        <v>8</v>
      </c>
      <c r="I306" s="261"/>
      <c r="J306" s="257"/>
      <c r="K306" s="257"/>
      <c r="L306" s="262"/>
      <c r="M306" s="263"/>
      <c r="N306" s="264"/>
      <c r="O306" s="264"/>
      <c r="P306" s="264"/>
      <c r="Q306" s="264"/>
      <c r="R306" s="264"/>
      <c r="S306" s="264"/>
      <c r="T306" s="265"/>
      <c r="AT306" s="266" t="s">
        <v>140</v>
      </c>
      <c r="AU306" s="266" t="s">
        <v>82</v>
      </c>
      <c r="AV306" s="14" t="s">
        <v>144</v>
      </c>
      <c r="AW306" s="14" t="s">
        <v>33</v>
      </c>
      <c r="AX306" s="14" t="s">
        <v>80</v>
      </c>
      <c r="AY306" s="266" t="s">
        <v>128</v>
      </c>
    </row>
    <row r="307" s="11" customFormat="1" ht="22.8" customHeight="1">
      <c r="B307" s="203"/>
      <c r="C307" s="204"/>
      <c r="D307" s="205" t="s">
        <v>72</v>
      </c>
      <c r="E307" s="217" t="s">
        <v>127</v>
      </c>
      <c r="F307" s="217" t="s">
        <v>436</v>
      </c>
      <c r="G307" s="204"/>
      <c r="H307" s="204"/>
      <c r="I307" s="207"/>
      <c r="J307" s="218">
        <f>BK307</f>
        <v>0</v>
      </c>
      <c r="K307" s="204"/>
      <c r="L307" s="209"/>
      <c r="M307" s="210"/>
      <c r="N307" s="211"/>
      <c r="O307" s="211"/>
      <c r="P307" s="212">
        <f>SUM(P308:P376)</f>
        <v>0</v>
      </c>
      <c r="Q307" s="211"/>
      <c r="R307" s="212">
        <f>SUM(R308:R376)</f>
        <v>93.801603</v>
      </c>
      <c r="S307" s="211"/>
      <c r="T307" s="213">
        <f>SUM(T308:T376)</f>
        <v>0</v>
      </c>
      <c r="AR307" s="214" t="s">
        <v>80</v>
      </c>
      <c r="AT307" s="215" t="s">
        <v>72</v>
      </c>
      <c r="AU307" s="215" t="s">
        <v>80</v>
      </c>
      <c r="AY307" s="214" t="s">
        <v>128</v>
      </c>
      <c r="BK307" s="216">
        <f>SUM(BK308:BK376)</f>
        <v>0</v>
      </c>
    </row>
    <row r="308" s="1" customFormat="1" ht="16.5" customHeight="1">
      <c r="B308" s="38"/>
      <c r="C308" s="219" t="s">
        <v>437</v>
      </c>
      <c r="D308" s="219" t="s">
        <v>131</v>
      </c>
      <c r="E308" s="220" t="s">
        <v>438</v>
      </c>
      <c r="F308" s="221" t="s">
        <v>439</v>
      </c>
      <c r="G308" s="222" t="s">
        <v>295</v>
      </c>
      <c r="H308" s="223">
        <v>985</v>
      </c>
      <c r="I308" s="224"/>
      <c r="J308" s="225">
        <f>ROUND(I308*H308,2)</f>
        <v>0</v>
      </c>
      <c r="K308" s="221" t="s">
        <v>147</v>
      </c>
      <c r="L308" s="43"/>
      <c r="M308" s="226" t="s">
        <v>19</v>
      </c>
      <c r="N308" s="227" t="s">
        <v>44</v>
      </c>
      <c r="O308" s="83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AR308" s="230" t="s">
        <v>144</v>
      </c>
      <c r="AT308" s="230" t="s">
        <v>131</v>
      </c>
      <c r="AU308" s="230" t="s">
        <v>82</v>
      </c>
      <c r="AY308" s="17" t="s">
        <v>128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7" t="s">
        <v>80</v>
      </c>
      <c r="BK308" s="231">
        <f>ROUND(I308*H308,2)</f>
        <v>0</v>
      </c>
      <c r="BL308" s="17" t="s">
        <v>144</v>
      </c>
      <c r="BM308" s="230" t="s">
        <v>440</v>
      </c>
    </row>
    <row r="309" s="1" customFormat="1">
      <c r="B309" s="38"/>
      <c r="C309" s="39"/>
      <c r="D309" s="232" t="s">
        <v>138</v>
      </c>
      <c r="E309" s="39"/>
      <c r="F309" s="233" t="s">
        <v>441</v>
      </c>
      <c r="G309" s="39"/>
      <c r="H309" s="39"/>
      <c r="I309" s="145"/>
      <c r="J309" s="39"/>
      <c r="K309" s="39"/>
      <c r="L309" s="43"/>
      <c r="M309" s="234"/>
      <c r="N309" s="83"/>
      <c r="O309" s="83"/>
      <c r="P309" s="83"/>
      <c r="Q309" s="83"/>
      <c r="R309" s="83"/>
      <c r="S309" s="83"/>
      <c r="T309" s="84"/>
      <c r="AT309" s="17" t="s">
        <v>138</v>
      </c>
      <c r="AU309" s="17" t="s">
        <v>82</v>
      </c>
    </row>
    <row r="310" s="12" customFormat="1">
      <c r="B310" s="235"/>
      <c r="C310" s="236"/>
      <c r="D310" s="232" t="s">
        <v>140</v>
      </c>
      <c r="E310" s="237" t="s">
        <v>19</v>
      </c>
      <c r="F310" s="238" t="s">
        <v>208</v>
      </c>
      <c r="G310" s="236"/>
      <c r="H310" s="237" t="s">
        <v>19</v>
      </c>
      <c r="I310" s="239"/>
      <c r="J310" s="236"/>
      <c r="K310" s="236"/>
      <c r="L310" s="240"/>
      <c r="M310" s="241"/>
      <c r="N310" s="242"/>
      <c r="O310" s="242"/>
      <c r="P310" s="242"/>
      <c r="Q310" s="242"/>
      <c r="R310" s="242"/>
      <c r="S310" s="242"/>
      <c r="T310" s="243"/>
      <c r="AT310" s="244" t="s">
        <v>140</v>
      </c>
      <c r="AU310" s="244" t="s">
        <v>82</v>
      </c>
      <c r="AV310" s="12" t="s">
        <v>80</v>
      </c>
      <c r="AW310" s="12" t="s">
        <v>33</v>
      </c>
      <c r="AX310" s="12" t="s">
        <v>73</v>
      </c>
      <c r="AY310" s="244" t="s">
        <v>128</v>
      </c>
    </row>
    <row r="311" s="13" customFormat="1">
      <c r="B311" s="245"/>
      <c r="C311" s="246"/>
      <c r="D311" s="232" t="s">
        <v>140</v>
      </c>
      <c r="E311" s="247" t="s">
        <v>19</v>
      </c>
      <c r="F311" s="248" t="s">
        <v>442</v>
      </c>
      <c r="G311" s="246"/>
      <c r="H311" s="249">
        <v>674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AT311" s="255" t="s">
        <v>140</v>
      </c>
      <c r="AU311" s="255" t="s">
        <v>82</v>
      </c>
      <c r="AV311" s="13" t="s">
        <v>82</v>
      </c>
      <c r="AW311" s="13" t="s">
        <v>33</v>
      </c>
      <c r="AX311" s="13" t="s">
        <v>73</v>
      </c>
      <c r="AY311" s="255" t="s">
        <v>128</v>
      </c>
    </row>
    <row r="312" s="13" customFormat="1">
      <c r="B312" s="245"/>
      <c r="C312" s="246"/>
      <c r="D312" s="232" t="s">
        <v>140</v>
      </c>
      <c r="E312" s="247" t="s">
        <v>19</v>
      </c>
      <c r="F312" s="248" t="s">
        <v>443</v>
      </c>
      <c r="G312" s="246"/>
      <c r="H312" s="249">
        <v>311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AT312" s="255" t="s">
        <v>140</v>
      </c>
      <c r="AU312" s="255" t="s">
        <v>82</v>
      </c>
      <c r="AV312" s="13" t="s">
        <v>82</v>
      </c>
      <c r="AW312" s="13" t="s">
        <v>33</v>
      </c>
      <c r="AX312" s="13" t="s">
        <v>73</v>
      </c>
      <c r="AY312" s="255" t="s">
        <v>128</v>
      </c>
    </row>
    <row r="313" s="14" customFormat="1">
      <c r="B313" s="256"/>
      <c r="C313" s="257"/>
      <c r="D313" s="232" t="s">
        <v>140</v>
      </c>
      <c r="E313" s="258" t="s">
        <v>19</v>
      </c>
      <c r="F313" s="259" t="s">
        <v>143</v>
      </c>
      <c r="G313" s="257"/>
      <c r="H313" s="260">
        <v>985</v>
      </c>
      <c r="I313" s="261"/>
      <c r="J313" s="257"/>
      <c r="K313" s="257"/>
      <c r="L313" s="262"/>
      <c r="M313" s="263"/>
      <c r="N313" s="264"/>
      <c r="O313" s="264"/>
      <c r="P313" s="264"/>
      <c r="Q313" s="264"/>
      <c r="R313" s="264"/>
      <c r="S313" s="264"/>
      <c r="T313" s="265"/>
      <c r="AT313" s="266" t="s">
        <v>140</v>
      </c>
      <c r="AU313" s="266" t="s">
        <v>82</v>
      </c>
      <c r="AV313" s="14" t="s">
        <v>144</v>
      </c>
      <c r="AW313" s="14" t="s">
        <v>33</v>
      </c>
      <c r="AX313" s="14" t="s">
        <v>80</v>
      </c>
      <c r="AY313" s="266" t="s">
        <v>128</v>
      </c>
    </row>
    <row r="314" s="1" customFormat="1" ht="16.5" customHeight="1">
      <c r="B314" s="38"/>
      <c r="C314" s="219" t="s">
        <v>444</v>
      </c>
      <c r="D314" s="219" t="s">
        <v>131</v>
      </c>
      <c r="E314" s="220" t="s">
        <v>445</v>
      </c>
      <c r="F314" s="221" t="s">
        <v>446</v>
      </c>
      <c r="G314" s="222" t="s">
        <v>295</v>
      </c>
      <c r="H314" s="223">
        <v>17.100000000000001</v>
      </c>
      <c r="I314" s="224"/>
      <c r="J314" s="225">
        <f>ROUND(I314*H314,2)</f>
        <v>0</v>
      </c>
      <c r="K314" s="221" t="s">
        <v>147</v>
      </c>
      <c r="L314" s="43"/>
      <c r="M314" s="226" t="s">
        <v>19</v>
      </c>
      <c r="N314" s="227" t="s">
        <v>44</v>
      </c>
      <c r="O314" s="83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AR314" s="230" t="s">
        <v>144</v>
      </c>
      <c r="AT314" s="230" t="s">
        <v>131</v>
      </c>
      <c r="AU314" s="230" t="s">
        <v>82</v>
      </c>
      <c r="AY314" s="17" t="s">
        <v>128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7" t="s">
        <v>80</v>
      </c>
      <c r="BK314" s="231">
        <f>ROUND(I314*H314,2)</f>
        <v>0</v>
      </c>
      <c r="BL314" s="17" t="s">
        <v>144</v>
      </c>
      <c r="BM314" s="230" t="s">
        <v>447</v>
      </c>
    </row>
    <row r="315" s="1" customFormat="1">
      <c r="B315" s="38"/>
      <c r="C315" s="39"/>
      <c r="D315" s="232" t="s">
        <v>138</v>
      </c>
      <c r="E315" s="39"/>
      <c r="F315" s="233" t="s">
        <v>448</v>
      </c>
      <c r="G315" s="39"/>
      <c r="H315" s="39"/>
      <c r="I315" s="145"/>
      <c r="J315" s="39"/>
      <c r="K315" s="39"/>
      <c r="L315" s="43"/>
      <c r="M315" s="234"/>
      <c r="N315" s="83"/>
      <c r="O315" s="83"/>
      <c r="P315" s="83"/>
      <c r="Q315" s="83"/>
      <c r="R315" s="83"/>
      <c r="S315" s="83"/>
      <c r="T315" s="84"/>
      <c r="AT315" s="17" t="s">
        <v>138</v>
      </c>
      <c r="AU315" s="17" t="s">
        <v>82</v>
      </c>
    </row>
    <row r="316" s="12" customFormat="1">
      <c r="B316" s="235"/>
      <c r="C316" s="236"/>
      <c r="D316" s="232" t="s">
        <v>140</v>
      </c>
      <c r="E316" s="237" t="s">
        <v>19</v>
      </c>
      <c r="F316" s="238" t="s">
        <v>208</v>
      </c>
      <c r="G316" s="236"/>
      <c r="H316" s="237" t="s">
        <v>19</v>
      </c>
      <c r="I316" s="239"/>
      <c r="J316" s="236"/>
      <c r="K316" s="236"/>
      <c r="L316" s="240"/>
      <c r="M316" s="241"/>
      <c r="N316" s="242"/>
      <c r="O316" s="242"/>
      <c r="P316" s="242"/>
      <c r="Q316" s="242"/>
      <c r="R316" s="242"/>
      <c r="S316" s="242"/>
      <c r="T316" s="243"/>
      <c r="AT316" s="244" t="s">
        <v>140</v>
      </c>
      <c r="AU316" s="244" t="s">
        <v>82</v>
      </c>
      <c r="AV316" s="12" t="s">
        <v>80</v>
      </c>
      <c r="AW316" s="12" t="s">
        <v>33</v>
      </c>
      <c r="AX316" s="12" t="s">
        <v>73</v>
      </c>
      <c r="AY316" s="244" t="s">
        <v>128</v>
      </c>
    </row>
    <row r="317" s="13" customFormat="1">
      <c r="B317" s="245"/>
      <c r="C317" s="246"/>
      <c r="D317" s="232" t="s">
        <v>140</v>
      </c>
      <c r="E317" s="247" t="s">
        <v>19</v>
      </c>
      <c r="F317" s="248" t="s">
        <v>321</v>
      </c>
      <c r="G317" s="246"/>
      <c r="H317" s="249">
        <v>17.100000000000001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AT317" s="255" t="s">
        <v>140</v>
      </c>
      <c r="AU317" s="255" t="s">
        <v>82</v>
      </c>
      <c r="AV317" s="13" t="s">
        <v>82</v>
      </c>
      <c r="AW317" s="13" t="s">
        <v>33</v>
      </c>
      <c r="AX317" s="13" t="s">
        <v>73</v>
      </c>
      <c r="AY317" s="255" t="s">
        <v>128</v>
      </c>
    </row>
    <row r="318" s="14" customFormat="1">
      <c r="B318" s="256"/>
      <c r="C318" s="257"/>
      <c r="D318" s="232" t="s">
        <v>140</v>
      </c>
      <c r="E318" s="258" t="s">
        <v>19</v>
      </c>
      <c r="F318" s="259" t="s">
        <v>143</v>
      </c>
      <c r="G318" s="257"/>
      <c r="H318" s="260">
        <v>17.100000000000001</v>
      </c>
      <c r="I318" s="261"/>
      <c r="J318" s="257"/>
      <c r="K318" s="257"/>
      <c r="L318" s="262"/>
      <c r="M318" s="263"/>
      <c r="N318" s="264"/>
      <c r="O318" s="264"/>
      <c r="P318" s="264"/>
      <c r="Q318" s="264"/>
      <c r="R318" s="264"/>
      <c r="S318" s="264"/>
      <c r="T318" s="265"/>
      <c r="AT318" s="266" t="s">
        <v>140</v>
      </c>
      <c r="AU318" s="266" t="s">
        <v>82</v>
      </c>
      <c r="AV318" s="14" t="s">
        <v>144</v>
      </c>
      <c r="AW318" s="14" t="s">
        <v>33</v>
      </c>
      <c r="AX318" s="14" t="s">
        <v>80</v>
      </c>
      <c r="AY318" s="266" t="s">
        <v>128</v>
      </c>
    </row>
    <row r="319" s="1" customFormat="1" ht="16.5" customHeight="1">
      <c r="B319" s="38"/>
      <c r="C319" s="219" t="s">
        <v>449</v>
      </c>
      <c r="D319" s="219" t="s">
        <v>131</v>
      </c>
      <c r="E319" s="220" t="s">
        <v>450</v>
      </c>
      <c r="F319" s="221" t="s">
        <v>451</v>
      </c>
      <c r="G319" s="222" t="s">
        <v>295</v>
      </c>
      <c r="H319" s="223">
        <v>337</v>
      </c>
      <c r="I319" s="224"/>
      <c r="J319" s="225">
        <f>ROUND(I319*H319,2)</f>
        <v>0</v>
      </c>
      <c r="K319" s="221" t="s">
        <v>147</v>
      </c>
      <c r="L319" s="43"/>
      <c r="M319" s="226" t="s">
        <v>19</v>
      </c>
      <c r="N319" s="227" t="s">
        <v>44</v>
      </c>
      <c r="O319" s="83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AR319" s="230" t="s">
        <v>144</v>
      </c>
      <c r="AT319" s="230" t="s">
        <v>131</v>
      </c>
      <c r="AU319" s="230" t="s">
        <v>82</v>
      </c>
      <c r="AY319" s="17" t="s">
        <v>128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7" t="s">
        <v>80</v>
      </c>
      <c r="BK319" s="231">
        <f>ROUND(I319*H319,2)</f>
        <v>0</v>
      </c>
      <c r="BL319" s="17" t="s">
        <v>144</v>
      </c>
      <c r="BM319" s="230" t="s">
        <v>452</v>
      </c>
    </row>
    <row r="320" s="1" customFormat="1">
      <c r="B320" s="38"/>
      <c r="C320" s="39"/>
      <c r="D320" s="232" t="s">
        <v>138</v>
      </c>
      <c r="E320" s="39"/>
      <c r="F320" s="233" t="s">
        <v>453</v>
      </c>
      <c r="G320" s="39"/>
      <c r="H320" s="39"/>
      <c r="I320" s="145"/>
      <c r="J320" s="39"/>
      <c r="K320" s="39"/>
      <c r="L320" s="43"/>
      <c r="M320" s="234"/>
      <c r="N320" s="83"/>
      <c r="O320" s="83"/>
      <c r="P320" s="83"/>
      <c r="Q320" s="83"/>
      <c r="R320" s="83"/>
      <c r="S320" s="83"/>
      <c r="T320" s="84"/>
      <c r="AT320" s="17" t="s">
        <v>138</v>
      </c>
      <c r="AU320" s="17" t="s">
        <v>82</v>
      </c>
    </row>
    <row r="321" s="1" customFormat="1">
      <c r="B321" s="38"/>
      <c r="C321" s="39"/>
      <c r="D321" s="232" t="s">
        <v>206</v>
      </c>
      <c r="E321" s="39"/>
      <c r="F321" s="270" t="s">
        <v>454</v>
      </c>
      <c r="G321" s="39"/>
      <c r="H321" s="39"/>
      <c r="I321" s="145"/>
      <c r="J321" s="39"/>
      <c r="K321" s="39"/>
      <c r="L321" s="43"/>
      <c r="M321" s="234"/>
      <c r="N321" s="83"/>
      <c r="O321" s="83"/>
      <c r="P321" s="83"/>
      <c r="Q321" s="83"/>
      <c r="R321" s="83"/>
      <c r="S321" s="83"/>
      <c r="T321" s="84"/>
      <c r="AT321" s="17" t="s">
        <v>206</v>
      </c>
      <c r="AU321" s="17" t="s">
        <v>82</v>
      </c>
    </row>
    <row r="322" s="12" customFormat="1">
      <c r="B322" s="235"/>
      <c r="C322" s="236"/>
      <c r="D322" s="232" t="s">
        <v>140</v>
      </c>
      <c r="E322" s="237" t="s">
        <v>19</v>
      </c>
      <c r="F322" s="238" t="s">
        <v>208</v>
      </c>
      <c r="G322" s="236"/>
      <c r="H322" s="237" t="s">
        <v>19</v>
      </c>
      <c r="I322" s="239"/>
      <c r="J322" s="236"/>
      <c r="K322" s="236"/>
      <c r="L322" s="240"/>
      <c r="M322" s="241"/>
      <c r="N322" s="242"/>
      <c r="O322" s="242"/>
      <c r="P322" s="242"/>
      <c r="Q322" s="242"/>
      <c r="R322" s="242"/>
      <c r="S322" s="242"/>
      <c r="T322" s="243"/>
      <c r="AT322" s="244" t="s">
        <v>140</v>
      </c>
      <c r="AU322" s="244" t="s">
        <v>82</v>
      </c>
      <c r="AV322" s="12" t="s">
        <v>80</v>
      </c>
      <c r="AW322" s="12" t="s">
        <v>33</v>
      </c>
      <c r="AX322" s="12" t="s">
        <v>73</v>
      </c>
      <c r="AY322" s="244" t="s">
        <v>128</v>
      </c>
    </row>
    <row r="323" s="13" customFormat="1">
      <c r="B323" s="245"/>
      <c r="C323" s="246"/>
      <c r="D323" s="232" t="s">
        <v>140</v>
      </c>
      <c r="E323" s="247" t="s">
        <v>19</v>
      </c>
      <c r="F323" s="248" t="s">
        <v>319</v>
      </c>
      <c r="G323" s="246"/>
      <c r="H323" s="249">
        <v>337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AT323" s="255" t="s">
        <v>140</v>
      </c>
      <c r="AU323" s="255" t="s">
        <v>82</v>
      </c>
      <c r="AV323" s="13" t="s">
        <v>82</v>
      </c>
      <c r="AW323" s="13" t="s">
        <v>33</v>
      </c>
      <c r="AX323" s="13" t="s">
        <v>73</v>
      </c>
      <c r="AY323" s="255" t="s">
        <v>128</v>
      </c>
    </row>
    <row r="324" s="14" customFormat="1">
      <c r="B324" s="256"/>
      <c r="C324" s="257"/>
      <c r="D324" s="232" t="s">
        <v>140</v>
      </c>
      <c r="E324" s="258" t="s">
        <v>19</v>
      </c>
      <c r="F324" s="259" t="s">
        <v>143</v>
      </c>
      <c r="G324" s="257"/>
      <c r="H324" s="260">
        <v>337</v>
      </c>
      <c r="I324" s="261"/>
      <c r="J324" s="257"/>
      <c r="K324" s="257"/>
      <c r="L324" s="262"/>
      <c r="M324" s="263"/>
      <c r="N324" s="264"/>
      <c r="O324" s="264"/>
      <c r="P324" s="264"/>
      <c r="Q324" s="264"/>
      <c r="R324" s="264"/>
      <c r="S324" s="264"/>
      <c r="T324" s="265"/>
      <c r="AT324" s="266" t="s">
        <v>140</v>
      </c>
      <c r="AU324" s="266" t="s">
        <v>82</v>
      </c>
      <c r="AV324" s="14" t="s">
        <v>144</v>
      </c>
      <c r="AW324" s="14" t="s">
        <v>33</v>
      </c>
      <c r="AX324" s="14" t="s">
        <v>80</v>
      </c>
      <c r="AY324" s="266" t="s">
        <v>128</v>
      </c>
    </row>
    <row r="325" s="1" customFormat="1" ht="16.5" customHeight="1">
      <c r="B325" s="38"/>
      <c r="C325" s="219" t="s">
        <v>410</v>
      </c>
      <c r="D325" s="219" t="s">
        <v>131</v>
      </c>
      <c r="E325" s="220" t="s">
        <v>455</v>
      </c>
      <c r="F325" s="221" t="s">
        <v>456</v>
      </c>
      <c r="G325" s="222" t="s">
        <v>295</v>
      </c>
      <c r="H325" s="223">
        <v>311</v>
      </c>
      <c r="I325" s="224"/>
      <c r="J325" s="225">
        <f>ROUND(I325*H325,2)</f>
        <v>0</v>
      </c>
      <c r="K325" s="221" t="s">
        <v>147</v>
      </c>
      <c r="L325" s="43"/>
      <c r="M325" s="226" t="s">
        <v>19</v>
      </c>
      <c r="N325" s="227" t="s">
        <v>44</v>
      </c>
      <c r="O325" s="83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AR325" s="230" t="s">
        <v>144</v>
      </c>
      <c r="AT325" s="230" t="s">
        <v>131</v>
      </c>
      <c r="AU325" s="230" t="s">
        <v>82</v>
      </c>
      <c r="AY325" s="17" t="s">
        <v>128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7" t="s">
        <v>80</v>
      </c>
      <c r="BK325" s="231">
        <f>ROUND(I325*H325,2)</f>
        <v>0</v>
      </c>
      <c r="BL325" s="17" t="s">
        <v>144</v>
      </c>
      <c r="BM325" s="230" t="s">
        <v>457</v>
      </c>
    </row>
    <row r="326" s="1" customFormat="1">
      <c r="B326" s="38"/>
      <c r="C326" s="39"/>
      <c r="D326" s="232" t="s">
        <v>138</v>
      </c>
      <c r="E326" s="39"/>
      <c r="F326" s="233" t="s">
        <v>458</v>
      </c>
      <c r="G326" s="39"/>
      <c r="H326" s="39"/>
      <c r="I326" s="145"/>
      <c r="J326" s="39"/>
      <c r="K326" s="39"/>
      <c r="L326" s="43"/>
      <c r="M326" s="234"/>
      <c r="N326" s="83"/>
      <c r="O326" s="83"/>
      <c r="P326" s="83"/>
      <c r="Q326" s="83"/>
      <c r="R326" s="83"/>
      <c r="S326" s="83"/>
      <c r="T326" s="84"/>
      <c r="AT326" s="17" t="s">
        <v>138</v>
      </c>
      <c r="AU326" s="17" t="s">
        <v>82</v>
      </c>
    </row>
    <row r="327" s="1" customFormat="1">
      <c r="B327" s="38"/>
      <c r="C327" s="39"/>
      <c r="D327" s="232" t="s">
        <v>206</v>
      </c>
      <c r="E327" s="39"/>
      <c r="F327" s="270" t="s">
        <v>459</v>
      </c>
      <c r="G327" s="39"/>
      <c r="H327" s="39"/>
      <c r="I327" s="145"/>
      <c r="J327" s="39"/>
      <c r="K327" s="39"/>
      <c r="L327" s="43"/>
      <c r="M327" s="234"/>
      <c r="N327" s="83"/>
      <c r="O327" s="83"/>
      <c r="P327" s="83"/>
      <c r="Q327" s="83"/>
      <c r="R327" s="83"/>
      <c r="S327" s="83"/>
      <c r="T327" s="84"/>
      <c r="AT327" s="17" t="s">
        <v>206</v>
      </c>
      <c r="AU327" s="17" t="s">
        <v>82</v>
      </c>
    </row>
    <row r="328" s="12" customFormat="1">
      <c r="B328" s="235"/>
      <c r="C328" s="236"/>
      <c r="D328" s="232" t="s">
        <v>140</v>
      </c>
      <c r="E328" s="237" t="s">
        <v>19</v>
      </c>
      <c r="F328" s="238" t="s">
        <v>208</v>
      </c>
      <c r="G328" s="236"/>
      <c r="H328" s="237" t="s">
        <v>19</v>
      </c>
      <c r="I328" s="239"/>
      <c r="J328" s="236"/>
      <c r="K328" s="236"/>
      <c r="L328" s="240"/>
      <c r="M328" s="241"/>
      <c r="N328" s="242"/>
      <c r="O328" s="242"/>
      <c r="P328" s="242"/>
      <c r="Q328" s="242"/>
      <c r="R328" s="242"/>
      <c r="S328" s="242"/>
      <c r="T328" s="243"/>
      <c r="AT328" s="244" t="s">
        <v>140</v>
      </c>
      <c r="AU328" s="244" t="s">
        <v>82</v>
      </c>
      <c r="AV328" s="12" t="s">
        <v>80</v>
      </c>
      <c r="AW328" s="12" t="s">
        <v>33</v>
      </c>
      <c r="AX328" s="12" t="s">
        <v>73</v>
      </c>
      <c r="AY328" s="244" t="s">
        <v>128</v>
      </c>
    </row>
    <row r="329" s="13" customFormat="1">
      <c r="B329" s="245"/>
      <c r="C329" s="246"/>
      <c r="D329" s="232" t="s">
        <v>140</v>
      </c>
      <c r="E329" s="247" t="s">
        <v>19</v>
      </c>
      <c r="F329" s="248" t="s">
        <v>443</v>
      </c>
      <c r="G329" s="246"/>
      <c r="H329" s="249">
        <v>311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AT329" s="255" t="s">
        <v>140</v>
      </c>
      <c r="AU329" s="255" t="s">
        <v>82</v>
      </c>
      <c r="AV329" s="13" t="s">
        <v>82</v>
      </c>
      <c r="AW329" s="13" t="s">
        <v>33</v>
      </c>
      <c r="AX329" s="13" t="s">
        <v>73</v>
      </c>
      <c r="AY329" s="255" t="s">
        <v>128</v>
      </c>
    </row>
    <row r="330" s="14" customFormat="1">
      <c r="B330" s="256"/>
      <c r="C330" s="257"/>
      <c r="D330" s="232" t="s">
        <v>140</v>
      </c>
      <c r="E330" s="258" t="s">
        <v>19</v>
      </c>
      <c r="F330" s="259" t="s">
        <v>143</v>
      </c>
      <c r="G330" s="257"/>
      <c r="H330" s="260">
        <v>311</v>
      </c>
      <c r="I330" s="261"/>
      <c r="J330" s="257"/>
      <c r="K330" s="257"/>
      <c r="L330" s="262"/>
      <c r="M330" s="263"/>
      <c r="N330" s="264"/>
      <c r="O330" s="264"/>
      <c r="P330" s="264"/>
      <c r="Q330" s="264"/>
      <c r="R330" s="264"/>
      <c r="S330" s="264"/>
      <c r="T330" s="265"/>
      <c r="AT330" s="266" t="s">
        <v>140</v>
      </c>
      <c r="AU330" s="266" t="s">
        <v>82</v>
      </c>
      <c r="AV330" s="14" t="s">
        <v>144</v>
      </c>
      <c r="AW330" s="14" t="s">
        <v>33</v>
      </c>
      <c r="AX330" s="14" t="s">
        <v>80</v>
      </c>
      <c r="AY330" s="266" t="s">
        <v>128</v>
      </c>
    </row>
    <row r="331" s="1" customFormat="1" ht="16.5" customHeight="1">
      <c r="B331" s="38"/>
      <c r="C331" s="219" t="s">
        <v>460</v>
      </c>
      <c r="D331" s="219" t="s">
        <v>131</v>
      </c>
      <c r="E331" s="220" t="s">
        <v>461</v>
      </c>
      <c r="F331" s="221" t="s">
        <v>462</v>
      </c>
      <c r="G331" s="222" t="s">
        <v>295</v>
      </c>
      <c r="H331" s="223">
        <v>337</v>
      </c>
      <c r="I331" s="224"/>
      <c r="J331" s="225">
        <f>ROUND(I331*H331,2)</f>
        <v>0</v>
      </c>
      <c r="K331" s="221" t="s">
        <v>147</v>
      </c>
      <c r="L331" s="43"/>
      <c r="M331" s="226" t="s">
        <v>19</v>
      </c>
      <c r="N331" s="227" t="s">
        <v>44</v>
      </c>
      <c r="O331" s="83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AR331" s="230" t="s">
        <v>144</v>
      </c>
      <c r="AT331" s="230" t="s">
        <v>131</v>
      </c>
      <c r="AU331" s="230" t="s">
        <v>82</v>
      </c>
      <c r="AY331" s="17" t="s">
        <v>128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7" t="s">
        <v>80</v>
      </c>
      <c r="BK331" s="231">
        <f>ROUND(I331*H331,2)</f>
        <v>0</v>
      </c>
      <c r="BL331" s="17" t="s">
        <v>144</v>
      </c>
      <c r="BM331" s="230" t="s">
        <v>463</v>
      </c>
    </row>
    <row r="332" s="1" customFormat="1">
      <c r="B332" s="38"/>
      <c r="C332" s="39"/>
      <c r="D332" s="232" t="s">
        <v>138</v>
      </c>
      <c r="E332" s="39"/>
      <c r="F332" s="233" t="s">
        <v>464</v>
      </c>
      <c r="G332" s="39"/>
      <c r="H332" s="39"/>
      <c r="I332" s="145"/>
      <c r="J332" s="39"/>
      <c r="K332" s="39"/>
      <c r="L332" s="43"/>
      <c r="M332" s="234"/>
      <c r="N332" s="83"/>
      <c r="O332" s="83"/>
      <c r="P332" s="83"/>
      <c r="Q332" s="83"/>
      <c r="R332" s="83"/>
      <c r="S332" s="83"/>
      <c r="T332" s="84"/>
      <c r="AT332" s="17" t="s">
        <v>138</v>
      </c>
      <c r="AU332" s="17" t="s">
        <v>82</v>
      </c>
    </row>
    <row r="333" s="1" customFormat="1">
      <c r="B333" s="38"/>
      <c r="C333" s="39"/>
      <c r="D333" s="232" t="s">
        <v>206</v>
      </c>
      <c r="E333" s="39"/>
      <c r="F333" s="270" t="s">
        <v>465</v>
      </c>
      <c r="G333" s="39"/>
      <c r="H333" s="39"/>
      <c r="I333" s="145"/>
      <c r="J333" s="39"/>
      <c r="K333" s="39"/>
      <c r="L333" s="43"/>
      <c r="M333" s="234"/>
      <c r="N333" s="83"/>
      <c r="O333" s="83"/>
      <c r="P333" s="83"/>
      <c r="Q333" s="83"/>
      <c r="R333" s="83"/>
      <c r="S333" s="83"/>
      <c r="T333" s="84"/>
      <c r="AT333" s="17" t="s">
        <v>206</v>
      </c>
      <c r="AU333" s="17" t="s">
        <v>82</v>
      </c>
    </row>
    <row r="334" s="12" customFormat="1">
      <c r="B334" s="235"/>
      <c r="C334" s="236"/>
      <c r="D334" s="232" t="s">
        <v>140</v>
      </c>
      <c r="E334" s="237" t="s">
        <v>19</v>
      </c>
      <c r="F334" s="238" t="s">
        <v>208</v>
      </c>
      <c r="G334" s="236"/>
      <c r="H334" s="237" t="s">
        <v>19</v>
      </c>
      <c r="I334" s="239"/>
      <c r="J334" s="236"/>
      <c r="K334" s="236"/>
      <c r="L334" s="240"/>
      <c r="M334" s="241"/>
      <c r="N334" s="242"/>
      <c r="O334" s="242"/>
      <c r="P334" s="242"/>
      <c r="Q334" s="242"/>
      <c r="R334" s="242"/>
      <c r="S334" s="242"/>
      <c r="T334" s="243"/>
      <c r="AT334" s="244" t="s">
        <v>140</v>
      </c>
      <c r="AU334" s="244" t="s">
        <v>82</v>
      </c>
      <c r="AV334" s="12" t="s">
        <v>80</v>
      </c>
      <c r="AW334" s="12" t="s">
        <v>33</v>
      </c>
      <c r="AX334" s="12" t="s">
        <v>73</v>
      </c>
      <c r="AY334" s="244" t="s">
        <v>128</v>
      </c>
    </row>
    <row r="335" s="13" customFormat="1">
      <c r="B335" s="245"/>
      <c r="C335" s="246"/>
      <c r="D335" s="232" t="s">
        <v>140</v>
      </c>
      <c r="E335" s="247" t="s">
        <v>19</v>
      </c>
      <c r="F335" s="248" t="s">
        <v>319</v>
      </c>
      <c r="G335" s="246"/>
      <c r="H335" s="249">
        <v>337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AT335" s="255" t="s">
        <v>140</v>
      </c>
      <c r="AU335" s="255" t="s">
        <v>82</v>
      </c>
      <c r="AV335" s="13" t="s">
        <v>82</v>
      </c>
      <c r="AW335" s="13" t="s">
        <v>33</v>
      </c>
      <c r="AX335" s="13" t="s">
        <v>73</v>
      </c>
      <c r="AY335" s="255" t="s">
        <v>128</v>
      </c>
    </row>
    <row r="336" s="14" customFormat="1">
      <c r="B336" s="256"/>
      <c r="C336" s="257"/>
      <c r="D336" s="232" t="s">
        <v>140</v>
      </c>
      <c r="E336" s="258" t="s">
        <v>19</v>
      </c>
      <c r="F336" s="259" t="s">
        <v>143</v>
      </c>
      <c r="G336" s="257"/>
      <c r="H336" s="260">
        <v>337</v>
      </c>
      <c r="I336" s="261"/>
      <c r="J336" s="257"/>
      <c r="K336" s="257"/>
      <c r="L336" s="262"/>
      <c r="M336" s="263"/>
      <c r="N336" s="264"/>
      <c r="O336" s="264"/>
      <c r="P336" s="264"/>
      <c r="Q336" s="264"/>
      <c r="R336" s="264"/>
      <c r="S336" s="264"/>
      <c r="T336" s="265"/>
      <c r="AT336" s="266" t="s">
        <v>140</v>
      </c>
      <c r="AU336" s="266" t="s">
        <v>82</v>
      </c>
      <c r="AV336" s="14" t="s">
        <v>144</v>
      </c>
      <c r="AW336" s="14" t="s">
        <v>33</v>
      </c>
      <c r="AX336" s="14" t="s">
        <v>80</v>
      </c>
      <c r="AY336" s="266" t="s">
        <v>128</v>
      </c>
    </row>
    <row r="337" s="1" customFormat="1" ht="16.5" customHeight="1">
      <c r="B337" s="38"/>
      <c r="C337" s="219" t="s">
        <v>466</v>
      </c>
      <c r="D337" s="219" t="s">
        <v>131</v>
      </c>
      <c r="E337" s="220" t="s">
        <v>467</v>
      </c>
      <c r="F337" s="221" t="s">
        <v>468</v>
      </c>
      <c r="G337" s="222" t="s">
        <v>295</v>
      </c>
      <c r="H337" s="223">
        <v>337</v>
      </c>
      <c r="I337" s="224"/>
      <c r="J337" s="225">
        <f>ROUND(I337*H337,2)</f>
        <v>0</v>
      </c>
      <c r="K337" s="221" t="s">
        <v>147</v>
      </c>
      <c r="L337" s="43"/>
      <c r="M337" s="226" t="s">
        <v>19</v>
      </c>
      <c r="N337" s="227" t="s">
        <v>44</v>
      </c>
      <c r="O337" s="83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AR337" s="230" t="s">
        <v>144</v>
      </c>
      <c r="AT337" s="230" t="s">
        <v>131</v>
      </c>
      <c r="AU337" s="230" t="s">
        <v>82</v>
      </c>
      <c r="AY337" s="17" t="s">
        <v>128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7" t="s">
        <v>80</v>
      </c>
      <c r="BK337" s="231">
        <f>ROUND(I337*H337,2)</f>
        <v>0</v>
      </c>
      <c r="BL337" s="17" t="s">
        <v>144</v>
      </c>
      <c r="BM337" s="230" t="s">
        <v>469</v>
      </c>
    </row>
    <row r="338" s="1" customFormat="1">
      <c r="B338" s="38"/>
      <c r="C338" s="39"/>
      <c r="D338" s="232" t="s">
        <v>138</v>
      </c>
      <c r="E338" s="39"/>
      <c r="F338" s="233" t="s">
        <v>470</v>
      </c>
      <c r="G338" s="39"/>
      <c r="H338" s="39"/>
      <c r="I338" s="145"/>
      <c r="J338" s="39"/>
      <c r="K338" s="39"/>
      <c r="L338" s="43"/>
      <c r="M338" s="234"/>
      <c r="N338" s="83"/>
      <c r="O338" s="83"/>
      <c r="P338" s="83"/>
      <c r="Q338" s="83"/>
      <c r="R338" s="83"/>
      <c r="S338" s="83"/>
      <c r="T338" s="84"/>
      <c r="AT338" s="17" t="s">
        <v>138</v>
      </c>
      <c r="AU338" s="17" t="s">
        <v>82</v>
      </c>
    </row>
    <row r="339" s="12" customFormat="1">
      <c r="B339" s="235"/>
      <c r="C339" s="236"/>
      <c r="D339" s="232" t="s">
        <v>140</v>
      </c>
      <c r="E339" s="237" t="s">
        <v>19</v>
      </c>
      <c r="F339" s="238" t="s">
        <v>208</v>
      </c>
      <c r="G339" s="236"/>
      <c r="H339" s="237" t="s">
        <v>19</v>
      </c>
      <c r="I339" s="239"/>
      <c r="J339" s="236"/>
      <c r="K339" s="236"/>
      <c r="L339" s="240"/>
      <c r="M339" s="241"/>
      <c r="N339" s="242"/>
      <c r="O339" s="242"/>
      <c r="P339" s="242"/>
      <c r="Q339" s="242"/>
      <c r="R339" s="242"/>
      <c r="S339" s="242"/>
      <c r="T339" s="243"/>
      <c r="AT339" s="244" t="s">
        <v>140</v>
      </c>
      <c r="AU339" s="244" t="s">
        <v>82</v>
      </c>
      <c r="AV339" s="12" t="s">
        <v>80</v>
      </c>
      <c r="AW339" s="12" t="s">
        <v>33</v>
      </c>
      <c r="AX339" s="12" t="s">
        <v>73</v>
      </c>
      <c r="AY339" s="244" t="s">
        <v>128</v>
      </c>
    </row>
    <row r="340" s="13" customFormat="1">
      <c r="B340" s="245"/>
      <c r="C340" s="246"/>
      <c r="D340" s="232" t="s">
        <v>140</v>
      </c>
      <c r="E340" s="247" t="s">
        <v>19</v>
      </c>
      <c r="F340" s="248" t="s">
        <v>319</v>
      </c>
      <c r="G340" s="246"/>
      <c r="H340" s="249">
        <v>337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AT340" s="255" t="s">
        <v>140</v>
      </c>
      <c r="AU340" s="255" t="s">
        <v>82</v>
      </c>
      <c r="AV340" s="13" t="s">
        <v>82</v>
      </c>
      <c r="AW340" s="13" t="s">
        <v>33</v>
      </c>
      <c r="AX340" s="13" t="s">
        <v>73</v>
      </c>
      <c r="AY340" s="255" t="s">
        <v>128</v>
      </c>
    </row>
    <row r="341" s="14" customFormat="1">
      <c r="B341" s="256"/>
      <c r="C341" s="257"/>
      <c r="D341" s="232" t="s">
        <v>140</v>
      </c>
      <c r="E341" s="258" t="s">
        <v>19</v>
      </c>
      <c r="F341" s="259" t="s">
        <v>143</v>
      </c>
      <c r="G341" s="257"/>
      <c r="H341" s="260">
        <v>337</v>
      </c>
      <c r="I341" s="261"/>
      <c r="J341" s="257"/>
      <c r="K341" s="257"/>
      <c r="L341" s="262"/>
      <c r="M341" s="263"/>
      <c r="N341" s="264"/>
      <c r="O341" s="264"/>
      <c r="P341" s="264"/>
      <c r="Q341" s="264"/>
      <c r="R341" s="264"/>
      <c r="S341" s="264"/>
      <c r="T341" s="265"/>
      <c r="AT341" s="266" t="s">
        <v>140</v>
      </c>
      <c r="AU341" s="266" t="s">
        <v>82</v>
      </c>
      <c r="AV341" s="14" t="s">
        <v>144</v>
      </c>
      <c r="AW341" s="14" t="s">
        <v>33</v>
      </c>
      <c r="AX341" s="14" t="s">
        <v>80</v>
      </c>
      <c r="AY341" s="266" t="s">
        <v>128</v>
      </c>
    </row>
    <row r="342" s="1" customFormat="1" ht="16.5" customHeight="1">
      <c r="B342" s="38"/>
      <c r="C342" s="219" t="s">
        <v>471</v>
      </c>
      <c r="D342" s="219" t="s">
        <v>131</v>
      </c>
      <c r="E342" s="220" t="s">
        <v>472</v>
      </c>
      <c r="F342" s="221" t="s">
        <v>473</v>
      </c>
      <c r="G342" s="222" t="s">
        <v>295</v>
      </c>
      <c r="H342" s="223">
        <v>17.100000000000001</v>
      </c>
      <c r="I342" s="224"/>
      <c r="J342" s="225">
        <f>ROUND(I342*H342,2)</f>
        <v>0</v>
      </c>
      <c r="K342" s="221" t="s">
        <v>147</v>
      </c>
      <c r="L342" s="43"/>
      <c r="M342" s="226" t="s">
        <v>19</v>
      </c>
      <c r="N342" s="227" t="s">
        <v>44</v>
      </c>
      <c r="O342" s="83"/>
      <c r="P342" s="228">
        <f>O342*H342</f>
        <v>0</v>
      </c>
      <c r="Q342" s="228">
        <v>0.084250000000000005</v>
      </c>
      <c r="R342" s="228">
        <f>Q342*H342</f>
        <v>1.4406750000000002</v>
      </c>
      <c r="S342" s="228">
        <v>0</v>
      </c>
      <c r="T342" s="229">
        <f>S342*H342</f>
        <v>0</v>
      </c>
      <c r="AR342" s="230" t="s">
        <v>144</v>
      </c>
      <c r="AT342" s="230" t="s">
        <v>131</v>
      </c>
      <c r="AU342" s="230" t="s">
        <v>82</v>
      </c>
      <c r="AY342" s="17" t="s">
        <v>128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7" t="s">
        <v>80</v>
      </c>
      <c r="BK342" s="231">
        <f>ROUND(I342*H342,2)</f>
        <v>0</v>
      </c>
      <c r="BL342" s="17" t="s">
        <v>144</v>
      </c>
      <c r="BM342" s="230" t="s">
        <v>474</v>
      </c>
    </row>
    <row r="343" s="1" customFormat="1">
      <c r="B343" s="38"/>
      <c r="C343" s="39"/>
      <c r="D343" s="232" t="s">
        <v>138</v>
      </c>
      <c r="E343" s="39"/>
      <c r="F343" s="233" t="s">
        <v>475</v>
      </c>
      <c r="G343" s="39"/>
      <c r="H343" s="39"/>
      <c r="I343" s="145"/>
      <c r="J343" s="39"/>
      <c r="K343" s="39"/>
      <c r="L343" s="43"/>
      <c r="M343" s="234"/>
      <c r="N343" s="83"/>
      <c r="O343" s="83"/>
      <c r="P343" s="83"/>
      <c r="Q343" s="83"/>
      <c r="R343" s="83"/>
      <c r="S343" s="83"/>
      <c r="T343" s="84"/>
      <c r="AT343" s="17" t="s">
        <v>138</v>
      </c>
      <c r="AU343" s="17" t="s">
        <v>82</v>
      </c>
    </row>
    <row r="344" s="1" customFormat="1">
      <c r="B344" s="38"/>
      <c r="C344" s="39"/>
      <c r="D344" s="232" t="s">
        <v>206</v>
      </c>
      <c r="E344" s="39"/>
      <c r="F344" s="270" t="s">
        <v>476</v>
      </c>
      <c r="G344" s="39"/>
      <c r="H344" s="39"/>
      <c r="I344" s="145"/>
      <c r="J344" s="39"/>
      <c r="K344" s="39"/>
      <c r="L344" s="43"/>
      <c r="M344" s="234"/>
      <c r="N344" s="83"/>
      <c r="O344" s="83"/>
      <c r="P344" s="83"/>
      <c r="Q344" s="83"/>
      <c r="R344" s="83"/>
      <c r="S344" s="83"/>
      <c r="T344" s="84"/>
      <c r="AT344" s="17" t="s">
        <v>206</v>
      </c>
      <c r="AU344" s="17" t="s">
        <v>82</v>
      </c>
    </row>
    <row r="345" s="12" customFormat="1">
      <c r="B345" s="235"/>
      <c r="C345" s="236"/>
      <c r="D345" s="232" t="s">
        <v>140</v>
      </c>
      <c r="E345" s="237" t="s">
        <v>19</v>
      </c>
      <c r="F345" s="238" t="s">
        <v>208</v>
      </c>
      <c r="G345" s="236"/>
      <c r="H345" s="237" t="s">
        <v>19</v>
      </c>
      <c r="I345" s="239"/>
      <c r="J345" s="236"/>
      <c r="K345" s="236"/>
      <c r="L345" s="240"/>
      <c r="M345" s="241"/>
      <c r="N345" s="242"/>
      <c r="O345" s="242"/>
      <c r="P345" s="242"/>
      <c r="Q345" s="242"/>
      <c r="R345" s="242"/>
      <c r="S345" s="242"/>
      <c r="T345" s="243"/>
      <c r="AT345" s="244" t="s">
        <v>140</v>
      </c>
      <c r="AU345" s="244" t="s">
        <v>82</v>
      </c>
      <c r="AV345" s="12" t="s">
        <v>80</v>
      </c>
      <c r="AW345" s="12" t="s">
        <v>33</v>
      </c>
      <c r="AX345" s="12" t="s">
        <v>73</v>
      </c>
      <c r="AY345" s="244" t="s">
        <v>128</v>
      </c>
    </row>
    <row r="346" s="13" customFormat="1">
      <c r="B346" s="245"/>
      <c r="C346" s="246"/>
      <c r="D346" s="232" t="s">
        <v>140</v>
      </c>
      <c r="E346" s="247" t="s">
        <v>19</v>
      </c>
      <c r="F346" s="248" t="s">
        <v>321</v>
      </c>
      <c r="G346" s="246"/>
      <c r="H346" s="249">
        <v>17.100000000000001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AT346" s="255" t="s">
        <v>140</v>
      </c>
      <c r="AU346" s="255" t="s">
        <v>82</v>
      </c>
      <c r="AV346" s="13" t="s">
        <v>82</v>
      </c>
      <c r="AW346" s="13" t="s">
        <v>33</v>
      </c>
      <c r="AX346" s="13" t="s">
        <v>73</v>
      </c>
      <c r="AY346" s="255" t="s">
        <v>128</v>
      </c>
    </row>
    <row r="347" s="14" customFormat="1">
      <c r="B347" s="256"/>
      <c r="C347" s="257"/>
      <c r="D347" s="232" t="s">
        <v>140</v>
      </c>
      <c r="E347" s="258" t="s">
        <v>19</v>
      </c>
      <c r="F347" s="259" t="s">
        <v>143</v>
      </c>
      <c r="G347" s="257"/>
      <c r="H347" s="260">
        <v>17.100000000000001</v>
      </c>
      <c r="I347" s="261"/>
      <c r="J347" s="257"/>
      <c r="K347" s="257"/>
      <c r="L347" s="262"/>
      <c r="M347" s="263"/>
      <c r="N347" s="264"/>
      <c r="O347" s="264"/>
      <c r="P347" s="264"/>
      <c r="Q347" s="264"/>
      <c r="R347" s="264"/>
      <c r="S347" s="264"/>
      <c r="T347" s="265"/>
      <c r="AT347" s="266" t="s">
        <v>140</v>
      </c>
      <c r="AU347" s="266" t="s">
        <v>82</v>
      </c>
      <c r="AV347" s="14" t="s">
        <v>144</v>
      </c>
      <c r="AW347" s="14" t="s">
        <v>33</v>
      </c>
      <c r="AX347" s="14" t="s">
        <v>80</v>
      </c>
      <c r="AY347" s="266" t="s">
        <v>128</v>
      </c>
    </row>
    <row r="348" s="1" customFormat="1" ht="16.5" customHeight="1">
      <c r="B348" s="38"/>
      <c r="C348" s="271" t="s">
        <v>477</v>
      </c>
      <c r="D348" s="271" t="s">
        <v>302</v>
      </c>
      <c r="E348" s="272" t="s">
        <v>478</v>
      </c>
      <c r="F348" s="273" t="s">
        <v>479</v>
      </c>
      <c r="G348" s="274" t="s">
        <v>295</v>
      </c>
      <c r="H348" s="275">
        <v>15.965</v>
      </c>
      <c r="I348" s="276"/>
      <c r="J348" s="277">
        <f>ROUND(I348*H348,2)</f>
        <v>0</v>
      </c>
      <c r="K348" s="273" t="s">
        <v>147</v>
      </c>
      <c r="L348" s="278"/>
      <c r="M348" s="279" t="s">
        <v>19</v>
      </c>
      <c r="N348" s="280" t="s">
        <v>44</v>
      </c>
      <c r="O348" s="83"/>
      <c r="P348" s="228">
        <f>O348*H348</f>
        <v>0</v>
      </c>
      <c r="Q348" s="228">
        <v>0.14000000000000001</v>
      </c>
      <c r="R348" s="228">
        <f>Q348*H348</f>
        <v>2.2351000000000001</v>
      </c>
      <c r="S348" s="228">
        <v>0</v>
      </c>
      <c r="T348" s="229">
        <f>S348*H348</f>
        <v>0</v>
      </c>
      <c r="AR348" s="230" t="s">
        <v>248</v>
      </c>
      <c r="AT348" s="230" t="s">
        <v>302</v>
      </c>
      <c r="AU348" s="230" t="s">
        <v>82</v>
      </c>
      <c r="AY348" s="17" t="s">
        <v>128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7" t="s">
        <v>80</v>
      </c>
      <c r="BK348" s="231">
        <f>ROUND(I348*H348,2)</f>
        <v>0</v>
      </c>
      <c r="BL348" s="17" t="s">
        <v>144</v>
      </c>
      <c r="BM348" s="230" t="s">
        <v>480</v>
      </c>
    </row>
    <row r="349" s="1" customFormat="1">
      <c r="B349" s="38"/>
      <c r="C349" s="39"/>
      <c r="D349" s="232" t="s">
        <v>138</v>
      </c>
      <c r="E349" s="39"/>
      <c r="F349" s="233" t="s">
        <v>481</v>
      </c>
      <c r="G349" s="39"/>
      <c r="H349" s="39"/>
      <c r="I349" s="145"/>
      <c r="J349" s="39"/>
      <c r="K349" s="39"/>
      <c r="L349" s="43"/>
      <c r="M349" s="234"/>
      <c r="N349" s="83"/>
      <c r="O349" s="83"/>
      <c r="P349" s="83"/>
      <c r="Q349" s="83"/>
      <c r="R349" s="83"/>
      <c r="S349" s="83"/>
      <c r="T349" s="84"/>
      <c r="AT349" s="17" t="s">
        <v>138</v>
      </c>
      <c r="AU349" s="17" t="s">
        <v>82</v>
      </c>
    </row>
    <row r="350" s="12" customFormat="1">
      <c r="B350" s="235"/>
      <c r="C350" s="236"/>
      <c r="D350" s="232" t="s">
        <v>140</v>
      </c>
      <c r="E350" s="237" t="s">
        <v>19</v>
      </c>
      <c r="F350" s="238" t="s">
        <v>208</v>
      </c>
      <c r="G350" s="236"/>
      <c r="H350" s="237" t="s">
        <v>19</v>
      </c>
      <c r="I350" s="239"/>
      <c r="J350" s="236"/>
      <c r="K350" s="236"/>
      <c r="L350" s="240"/>
      <c r="M350" s="241"/>
      <c r="N350" s="242"/>
      <c r="O350" s="242"/>
      <c r="P350" s="242"/>
      <c r="Q350" s="242"/>
      <c r="R350" s="242"/>
      <c r="S350" s="242"/>
      <c r="T350" s="243"/>
      <c r="AT350" s="244" t="s">
        <v>140</v>
      </c>
      <c r="AU350" s="244" t="s">
        <v>82</v>
      </c>
      <c r="AV350" s="12" t="s">
        <v>80</v>
      </c>
      <c r="AW350" s="12" t="s">
        <v>33</v>
      </c>
      <c r="AX350" s="12" t="s">
        <v>73</v>
      </c>
      <c r="AY350" s="244" t="s">
        <v>128</v>
      </c>
    </row>
    <row r="351" s="13" customFormat="1">
      <c r="B351" s="245"/>
      <c r="C351" s="246"/>
      <c r="D351" s="232" t="s">
        <v>140</v>
      </c>
      <c r="E351" s="247" t="s">
        <v>19</v>
      </c>
      <c r="F351" s="248" t="s">
        <v>482</v>
      </c>
      <c r="G351" s="246"/>
      <c r="H351" s="249">
        <v>15.965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AT351" s="255" t="s">
        <v>140</v>
      </c>
      <c r="AU351" s="255" t="s">
        <v>82</v>
      </c>
      <c r="AV351" s="13" t="s">
        <v>82</v>
      </c>
      <c r="AW351" s="13" t="s">
        <v>33</v>
      </c>
      <c r="AX351" s="13" t="s">
        <v>73</v>
      </c>
      <c r="AY351" s="255" t="s">
        <v>128</v>
      </c>
    </row>
    <row r="352" s="14" customFormat="1">
      <c r="B352" s="256"/>
      <c r="C352" s="257"/>
      <c r="D352" s="232" t="s">
        <v>140</v>
      </c>
      <c r="E352" s="258" t="s">
        <v>19</v>
      </c>
      <c r="F352" s="259" t="s">
        <v>143</v>
      </c>
      <c r="G352" s="257"/>
      <c r="H352" s="260">
        <v>15.965</v>
      </c>
      <c r="I352" s="261"/>
      <c r="J352" s="257"/>
      <c r="K352" s="257"/>
      <c r="L352" s="262"/>
      <c r="M352" s="263"/>
      <c r="N352" s="264"/>
      <c r="O352" s="264"/>
      <c r="P352" s="264"/>
      <c r="Q352" s="264"/>
      <c r="R352" s="264"/>
      <c r="S352" s="264"/>
      <c r="T352" s="265"/>
      <c r="AT352" s="266" t="s">
        <v>140</v>
      </c>
      <c r="AU352" s="266" t="s">
        <v>82</v>
      </c>
      <c r="AV352" s="14" t="s">
        <v>144</v>
      </c>
      <c r="AW352" s="14" t="s">
        <v>33</v>
      </c>
      <c r="AX352" s="14" t="s">
        <v>80</v>
      </c>
      <c r="AY352" s="266" t="s">
        <v>128</v>
      </c>
    </row>
    <row r="353" s="1" customFormat="1" ht="16.5" customHeight="1">
      <c r="B353" s="38"/>
      <c r="C353" s="271" t="s">
        <v>483</v>
      </c>
      <c r="D353" s="271" t="s">
        <v>302</v>
      </c>
      <c r="E353" s="272" t="s">
        <v>484</v>
      </c>
      <c r="F353" s="273" t="s">
        <v>485</v>
      </c>
      <c r="G353" s="274" t="s">
        <v>295</v>
      </c>
      <c r="H353" s="275">
        <v>1.6479999999999999</v>
      </c>
      <c r="I353" s="276"/>
      <c r="J353" s="277">
        <f>ROUND(I353*H353,2)</f>
        <v>0</v>
      </c>
      <c r="K353" s="273" t="s">
        <v>147</v>
      </c>
      <c r="L353" s="278"/>
      <c r="M353" s="279" t="s">
        <v>19</v>
      </c>
      <c r="N353" s="280" t="s">
        <v>44</v>
      </c>
      <c r="O353" s="83"/>
      <c r="P353" s="228">
        <f>O353*H353</f>
        <v>0</v>
      </c>
      <c r="Q353" s="228">
        <v>0.14599999999999999</v>
      </c>
      <c r="R353" s="228">
        <f>Q353*H353</f>
        <v>0.24060799999999996</v>
      </c>
      <c r="S353" s="228">
        <v>0</v>
      </c>
      <c r="T353" s="229">
        <f>S353*H353</f>
        <v>0</v>
      </c>
      <c r="AR353" s="230" t="s">
        <v>248</v>
      </c>
      <c r="AT353" s="230" t="s">
        <v>302</v>
      </c>
      <c r="AU353" s="230" t="s">
        <v>82</v>
      </c>
      <c r="AY353" s="17" t="s">
        <v>128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7" t="s">
        <v>80</v>
      </c>
      <c r="BK353" s="231">
        <f>ROUND(I353*H353,2)</f>
        <v>0</v>
      </c>
      <c r="BL353" s="17" t="s">
        <v>144</v>
      </c>
      <c r="BM353" s="230" t="s">
        <v>486</v>
      </c>
    </row>
    <row r="354" s="1" customFormat="1">
      <c r="B354" s="38"/>
      <c r="C354" s="39"/>
      <c r="D354" s="232" t="s">
        <v>138</v>
      </c>
      <c r="E354" s="39"/>
      <c r="F354" s="233" t="s">
        <v>487</v>
      </c>
      <c r="G354" s="39"/>
      <c r="H354" s="39"/>
      <c r="I354" s="145"/>
      <c r="J354" s="39"/>
      <c r="K354" s="39"/>
      <c r="L354" s="43"/>
      <c r="M354" s="234"/>
      <c r="N354" s="83"/>
      <c r="O354" s="83"/>
      <c r="P354" s="83"/>
      <c r="Q354" s="83"/>
      <c r="R354" s="83"/>
      <c r="S354" s="83"/>
      <c r="T354" s="84"/>
      <c r="AT354" s="17" t="s">
        <v>138</v>
      </c>
      <c r="AU354" s="17" t="s">
        <v>82</v>
      </c>
    </row>
    <row r="355" s="12" customFormat="1">
      <c r="B355" s="235"/>
      <c r="C355" s="236"/>
      <c r="D355" s="232" t="s">
        <v>140</v>
      </c>
      <c r="E355" s="237" t="s">
        <v>19</v>
      </c>
      <c r="F355" s="238" t="s">
        <v>208</v>
      </c>
      <c r="G355" s="236"/>
      <c r="H355" s="237" t="s">
        <v>19</v>
      </c>
      <c r="I355" s="239"/>
      <c r="J355" s="236"/>
      <c r="K355" s="236"/>
      <c r="L355" s="240"/>
      <c r="M355" s="241"/>
      <c r="N355" s="242"/>
      <c r="O355" s="242"/>
      <c r="P355" s="242"/>
      <c r="Q355" s="242"/>
      <c r="R355" s="242"/>
      <c r="S355" s="242"/>
      <c r="T355" s="243"/>
      <c r="AT355" s="244" t="s">
        <v>140</v>
      </c>
      <c r="AU355" s="244" t="s">
        <v>82</v>
      </c>
      <c r="AV355" s="12" t="s">
        <v>80</v>
      </c>
      <c r="AW355" s="12" t="s">
        <v>33</v>
      </c>
      <c r="AX355" s="12" t="s">
        <v>73</v>
      </c>
      <c r="AY355" s="244" t="s">
        <v>128</v>
      </c>
    </row>
    <row r="356" s="13" customFormat="1">
      <c r="B356" s="245"/>
      <c r="C356" s="246"/>
      <c r="D356" s="232" t="s">
        <v>140</v>
      </c>
      <c r="E356" s="247" t="s">
        <v>19</v>
      </c>
      <c r="F356" s="248" t="s">
        <v>488</v>
      </c>
      <c r="G356" s="246"/>
      <c r="H356" s="249">
        <v>1.6479999999999999</v>
      </c>
      <c r="I356" s="250"/>
      <c r="J356" s="246"/>
      <c r="K356" s="246"/>
      <c r="L356" s="251"/>
      <c r="M356" s="252"/>
      <c r="N356" s="253"/>
      <c r="O356" s="253"/>
      <c r="P356" s="253"/>
      <c r="Q356" s="253"/>
      <c r="R356" s="253"/>
      <c r="S356" s="253"/>
      <c r="T356" s="254"/>
      <c r="AT356" s="255" t="s">
        <v>140</v>
      </c>
      <c r="AU356" s="255" t="s">
        <v>82</v>
      </c>
      <c r="AV356" s="13" t="s">
        <v>82</v>
      </c>
      <c r="AW356" s="13" t="s">
        <v>33</v>
      </c>
      <c r="AX356" s="13" t="s">
        <v>73</v>
      </c>
      <c r="AY356" s="255" t="s">
        <v>128</v>
      </c>
    </row>
    <row r="357" s="14" customFormat="1">
      <c r="B357" s="256"/>
      <c r="C357" s="257"/>
      <c r="D357" s="232" t="s">
        <v>140</v>
      </c>
      <c r="E357" s="258" t="s">
        <v>19</v>
      </c>
      <c r="F357" s="259" t="s">
        <v>143</v>
      </c>
      <c r="G357" s="257"/>
      <c r="H357" s="260">
        <v>1.6479999999999999</v>
      </c>
      <c r="I357" s="261"/>
      <c r="J357" s="257"/>
      <c r="K357" s="257"/>
      <c r="L357" s="262"/>
      <c r="M357" s="263"/>
      <c r="N357" s="264"/>
      <c r="O357" s="264"/>
      <c r="P357" s="264"/>
      <c r="Q357" s="264"/>
      <c r="R357" s="264"/>
      <c r="S357" s="264"/>
      <c r="T357" s="265"/>
      <c r="AT357" s="266" t="s">
        <v>140</v>
      </c>
      <c r="AU357" s="266" t="s">
        <v>82</v>
      </c>
      <c r="AV357" s="14" t="s">
        <v>144</v>
      </c>
      <c r="AW357" s="14" t="s">
        <v>33</v>
      </c>
      <c r="AX357" s="14" t="s">
        <v>80</v>
      </c>
      <c r="AY357" s="266" t="s">
        <v>128</v>
      </c>
    </row>
    <row r="358" s="1" customFormat="1" ht="16.5" customHeight="1">
      <c r="B358" s="38"/>
      <c r="C358" s="219" t="s">
        <v>489</v>
      </c>
      <c r="D358" s="219" t="s">
        <v>131</v>
      </c>
      <c r="E358" s="220" t="s">
        <v>490</v>
      </c>
      <c r="F358" s="221" t="s">
        <v>491</v>
      </c>
      <c r="G358" s="222" t="s">
        <v>295</v>
      </c>
      <c r="H358" s="223">
        <v>311</v>
      </c>
      <c r="I358" s="224"/>
      <c r="J358" s="225">
        <f>ROUND(I358*H358,2)</f>
        <v>0</v>
      </c>
      <c r="K358" s="221" t="s">
        <v>147</v>
      </c>
      <c r="L358" s="43"/>
      <c r="M358" s="226" t="s">
        <v>19</v>
      </c>
      <c r="N358" s="227" t="s">
        <v>44</v>
      </c>
      <c r="O358" s="83"/>
      <c r="P358" s="228">
        <f>O358*H358</f>
        <v>0</v>
      </c>
      <c r="Q358" s="228">
        <v>0.10362</v>
      </c>
      <c r="R358" s="228">
        <f>Q358*H358</f>
        <v>32.225819999999999</v>
      </c>
      <c r="S358" s="228">
        <v>0</v>
      </c>
      <c r="T358" s="229">
        <f>S358*H358</f>
        <v>0</v>
      </c>
      <c r="AR358" s="230" t="s">
        <v>144</v>
      </c>
      <c r="AT358" s="230" t="s">
        <v>131</v>
      </c>
      <c r="AU358" s="230" t="s">
        <v>82</v>
      </c>
      <c r="AY358" s="17" t="s">
        <v>128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7" t="s">
        <v>80</v>
      </c>
      <c r="BK358" s="231">
        <f>ROUND(I358*H358,2)</f>
        <v>0</v>
      </c>
      <c r="BL358" s="17" t="s">
        <v>144</v>
      </c>
      <c r="BM358" s="230" t="s">
        <v>492</v>
      </c>
    </row>
    <row r="359" s="1" customFormat="1">
      <c r="B359" s="38"/>
      <c r="C359" s="39"/>
      <c r="D359" s="232" t="s">
        <v>138</v>
      </c>
      <c r="E359" s="39"/>
      <c r="F359" s="233" t="s">
        <v>493</v>
      </c>
      <c r="G359" s="39"/>
      <c r="H359" s="39"/>
      <c r="I359" s="145"/>
      <c r="J359" s="39"/>
      <c r="K359" s="39"/>
      <c r="L359" s="43"/>
      <c r="M359" s="234"/>
      <c r="N359" s="83"/>
      <c r="O359" s="83"/>
      <c r="P359" s="83"/>
      <c r="Q359" s="83"/>
      <c r="R359" s="83"/>
      <c r="S359" s="83"/>
      <c r="T359" s="84"/>
      <c r="AT359" s="17" t="s">
        <v>138</v>
      </c>
      <c r="AU359" s="17" t="s">
        <v>82</v>
      </c>
    </row>
    <row r="360" s="1" customFormat="1">
      <c r="B360" s="38"/>
      <c r="C360" s="39"/>
      <c r="D360" s="232" t="s">
        <v>206</v>
      </c>
      <c r="E360" s="39"/>
      <c r="F360" s="270" t="s">
        <v>494</v>
      </c>
      <c r="G360" s="39"/>
      <c r="H360" s="39"/>
      <c r="I360" s="145"/>
      <c r="J360" s="39"/>
      <c r="K360" s="39"/>
      <c r="L360" s="43"/>
      <c r="M360" s="234"/>
      <c r="N360" s="83"/>
      <c r="O360" s="83"/>
      <c r="P360" s="83"/>
      <c r="Q360" s="83"/>
      <c r="R360" s="83"/>
      <c r="S360" s="83"/>
      <c r="T360" s="84"/>
      <c r="AT360" s="17" t="s">
        <v>206</v>
      </c>
      <c r="AU360" s="17" t="s">
        <v>82</v>
      </c>
    </row>
    <row r="361" s="12" customFormat="1">
      <c r="B361" s="235"/>
      <c r="C361" s="236"/>
      <c r="D361" s="232" t="s">
        <v>140</v>
      </c>
      <c r="E361" s="237" t="s">
        <v>19</v>
      </c>
      <c r="F361" s="238" t="s">
        <v>208</v>
      </c>
      <c r="G361" s="236"/>
      <c r="H361" s="237" t="s">
        <v>19</v>
      </c>
      <c r="I361" s="239"/>
      <c r="J361" s="236"/>
      <c r="K361" s="236"/>
      <c r="L361" s="240"/>
      <c r="M361" s="241"/>
      <c r="N361" s="242"/>
      <c r="O361" s="242"/>
      <c r="P361" s="242"/>
      <c r="Q361" s="242"/>
      <c r="R361" s="242"/>
      <c r="S361" s="242"/>
      <c r="T361" s="243"/>
      <c r="AT361" s="244" t="s">
        <v>140</v>
      </c>
      <c r="AU361" s="244" t="s">
        <v>82</v>
      </c>
      <c r="AV361" s="12" t="s">
        <v>80</v>
      </c>
      <c r="AW361" s="12" t="s">
        <v>33</v>
      </c>
      <c r="AX361" s="12" t="s">
        <v>73</v>
      </c>
      <c r="AY361" s="244" t="s">
        <v>128</v>
      </c>
    </row>
    <row r="362" s="13" customFormat="1">
      <c r="B362" s="245"/>
      <c r="C362" s="246"/>
      <c r="D362" s="232" t="s">
        <v>140</v>
      </c>
      <c r="E362" s="247" t="s">
        <v>19</v>
      </c>
      <c r="F362" s="248" t="s">
        <v>443</v>
      </c>
      <c r="G362" s="246"/>
      <c r="H362" s="249">
        <v>311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AT362" s="255" t="s">
        <v>140</v>
      </c>
      <c r="AU362" s="255" t="s">
        <v>82</v>
      </c>
      <c r="AV362" s="13" t="s">
        <v>82</v>
      </c>
      <c r="AW362" s="13" t="s">
        <v>33</v>
      </c>
      <c r="AX362" s="13" t="s">
        <v>73</v>
      </c>
      <c r="AY362" s="255" t="s">
        <v>128</v>
      </c>
    </row>
    <row r="363" s="14" customFormat="1">
      <c r="B363" s="256"/>
      <c r="C363" s="257"/>
      <c r="D363" s="232" t="s">
        <v>140</v>
      </c>
      <c r="E363" s="258" t="s">
        <v>19</v>
      </c>
      <c r="F363" s="259" t="s">
        <v>143</v>
      </c>
      <c r="G363" s="257"/>
      <c r="H363" s="260">
        <v>311</v>
      </c>
      <c r="I363" s="261"/>
      <c r="J363" s="257"/>
      <c r="K363" s="257"/>
      <c r="L363" s="262"/>
      <c r="M363" s="263"/>
      <c r="N363" s="264"/>
      <c r="O363" s="264"/>
      <c r="P363" s="264"/>
      <c r="Q363" s="264"/>
      <c r="R363" s="264"/>
      <c r="S363" s="264"/>
      <c r="T363" s="265"/>
      <c r="AT363" s="266" t="s">
        <v>140</v>
      </c>
      <c r="AU363" s="266" t="s">
        <v>82</v>
      </c>
      <c r="AV363" s="14" t="s">
        <v>144</v>
      </c>
      <c r="AW363" s="14" t="s">
        <v>33</v>
      </c>
      <c r="AX363" s="14" t="s">
        <v>80</v>
      </c>
      <c r="AY363" s="266" t="s">
        <v>128</v>
      </c>
    </row>
    <row r="364" s="1" customFormat="1" ht="16.5" customHeight="1">
      <c r="B364" s="38"/>
      <c r="C364" s="271" t="s">
        <v>495</v>
      </c>
      <c r="D364" s="271" t="s">
        <v>302</v>
      </c>
      <c r="E364" s="272" t="s">
        <v>496</v>
      </c>
      <c r="F364" s="273" t="s">
        <v>497</v>
      </c>
      <c r="G364" s="274" t="s">
        <v>295</v>
      </c>
      <c r="H364" s="275">
        <v>22.66</v>
      </c>
      <c r="I364" s="276"/>
      <c r="J364" s="277">
        <f>ROUND(I364*H364,2)</f>
        <v>0</v>
      </c>
      <c r="K364" s="273" t="s">
        <v>147</v>
      </c>
      <c r="L364" s="278"/>
      <c r="M364" s="279" t="s">
        <v>19</v>
      </c>
      <c r="N364" s="280" t="s">
        <v>44</v>
      </c>
      <c r="O364" s="83"/>
      <c r="P364" s="228">
        <f>O364*H364</f>
        <v>0</v>
      </c>
      <c r="Q364" s="228">
        <v>0.17999999999999999</v>
      </c>
      <c r="R364" s="228">
        <f>Q364*H364</f>
        <v>4.0788000000000002</v>
      </c>
      <c r="S364" s="228">
        <v>0</v>
      </c>
      <c r="T364" s="229">
        <f>S364*H364</f>
        <v>0</v>
      </c>
      <c r="AR364" s="230" t="s">
        <v>248</v>
      </c>
      <c r="AT364" s="230" t="s">
        <v>302</v>
      </c>
      <c r="AU364" s="230" t="s">
        <v>82</v>
      </c>
      <c r="AY364" s="17" t="s">
        <v>128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7" t="s">
        <v>80</v>
      </c>
      <c r="BK364" s="231">
        <f>ROUND(I364*H364,2)</f>
        <v>0</v>
      </c>
      <c r="BL364" s="17" t="s">
        <v>144</v>
      </c>
      <c r="BM364" s="230" t="s">
        <v>498</v>
      </c>
    </row>
    <row r="365" s="1" customFormat="1">
      <c r="B365" s="38"/>
      <c r="C365" s="39"/>
      <c r="D365" s="232" t="s">
        <v>138</v>
      </c>
      <c r="E365" s="39"/>
      <c r="F365" s="233" t="s">
        <v>499</v>
      </c>
      <c r="G365" s="39"/>
      <c r="H365" s="39"/>
      <c r="I365" s="145"/>
      <c r="J365" s="39"/>
      <c r="K365" s="39"/>
      <c r="L365" s="43"/>
      <c r="M365" s="234"/>
      <c r="N365" s="83"/>
      <c r="O365" s="83"/>
      <c r="P365" s="83"/>
      <c r="Q365" s="83"/>
      <c r="R365" s="83"/>
      <c r="S365" s="83"/>
      <c r="T365" s="84"/>
      <c r="AT365" s="17" t="s">
        <v>138</v>
      </c>
      <c r="AU365" s="17" t="s">
        <v>82</v>
      </c>
    </row>
    <row r="366" s="13" customFormat="1">
      <c r="B366" s="245"/>
      <c r="C366" s="246"/>
      <c r="D366" s="232" t="s">
        <v>140</v>
      </c>
      <c r="E366" s="247" t="s">
        <v>19</v>
      </c>
      <c r="F366" s="248" t="s">
        <v>500</v>
      </c>
      <c r="G366" s="246"/>
      <c r="H366" s="249">
        <v>22.66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AT366" s="255" t="s">
        <v>140</v>
      </c>
      <c r="AU366" s="255" t="s">
        <v>82</v>
      </c>
      <c r="AV366" s="13" t="s">
        <v>82</v>
      </c>
      <c r="AW366" s="13" t="s">
        <v>33</v>
      </c>
      <c r="AX366" s="13" t="s">
        <v>73</v>
      </c>
      <c r="AY366" s="255" t="s">
        <v>128</v>
      </c>
    </row>
    <row r="367" s="14" customFormat="1">
      <c r="B367" s="256"/>
      <c r="C367" s="257"/>
      <c r="D367" s="232" t="s">
        <v>140</v>
      </c>
      <c r="E367" s="258" t="s">
        <v>19</v>
      </c>
      <c r="F367" s="259" t="s">
        <v>143</v>
      </c>
      <c r="G367" s="257"/>
      <c r="H367" s="260">
        <v>22.66</v>
      </c>
      <c r="I367" s="261"/>
      <c r="J367" s="257"/>
      <c r="K367" s="257"/>
      <c r="L367" s="262"/>
      <c r="M367" s="263"/>
      <c r="N367" s="264"/>
      <c r="O367" s="264"/>
      <c r="P367" s="264"/>
      <c r="Q367" s="264"/>
      <c r="R367" s="264"/>
      <c r="S367" s="264"/>
      <c r="T367" s="265"/>
      <c r="AT367" s="266" t="s">
        <v>140</v>
      </c>
      <c r="AU367" s="266" t="s">
        <v>82</v>
      </c>
      <c r="AV367" s="14" t="s">
        <v>144</v>
      </c>
      <c r="AW367" s="14" t="s">
        <v>33</v>
      </c>
      <c r="AX367" s="14" t="s">
        <v>80</v>
      </c>
      <c r="AY367" s="266" t="s">
        <v>128</v>
      </c>
    </row>
    <row r="368" s="1" customFormat="1" ht="16.5" customHeight="1">
      <c r="B368" s="38"/>
      <c r="C368" s="271" t="s">
        <v>501</v>
      </c>
      <c r="D368" s="271" t="s">
        <v>302</v>
      </c>
      <c r="E368" s="272" t="s">
        <v>502</v>
      </c>
      <c r="F368" s="273" t="s">
        <v>503</v>
      </c>
      <c r="G368" s="274" t="s">
        <v>295</v>
      </c>
      <c r="H368" s="275">
        <v>297.67000000000002</v>
      </c>
      <c r="I368" s="276"/>
      <c r="J368" s="277">
        <f>ROUND(I368*H368,2)</f>
        <v>0</v>
      </c>
      <c r="K368" s="273" t="s">
        <v>147</v>
      </c>
      <c r="L368" s="278"/>
      <c r="M368" s="279" t="s">
        <v>19</v>
      </c>
      <c r="N368" s="280" t="s">
        <v>44</v>
      </c>
      <c r="O368" s="83"/>
      <c r="P368" s="228">
        <f>O368*H368</f>
        <v>0</v>
      </c>
      <c r="Q368" s="228">
        <v>0.17999999999999999</v>
      </c>
      <c r="R368" s="228">
        <f>Q368*H368</f>
        <v>53.580600000000004</v>
      </c>
      <c r="S368" s="228">
        <v>0</v>
      </c>
      <c r="T368" s="229">
        <f>S368*H368</f>
        <v>0</v>
      </c>
      <c r="AR368" s="230" t="s">
        <v>248</v>
      </c>
      <c r="AT368" s="230" t="s">
        <v>302</v>
      </c>
      <c r="AU368" s="230" t="s">
        <v>82</v>
      </c>
      <c r="AY368" s="17" t="s">
        <v>128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7" t="s">
        <v>80</v>
      </c>
      <c r="BK368" s="231">
        <f>ROUND(I368*H368,2)</f>
        <v>0</v>
      </c>
      <c r="BL368" s="17" t="s">
        <v>144</v>
      </c>
      <c r="BM368" s="230" t="s">
        <v>504</v>
      </c>
    </row>
    <row r="369" s="1" customFormat="1">
      <c r="B369" s="38"/>
      <c r="C369" s="39"/>
      <c r="D369" s="232" t="s">
        <v>138</v>
      </c>
      <c r="E369" s="39"/>
      <c r="F369" s="233" t="s">
        <v>505</v>
      </c>
      <c r="G369" s="39"/>
      <c r="H369" s="39"/>
      <c r="I369" s="145"/>
      <c r="J369" s="39"/>
      <c r="K369" s="39"/>
      <c r="L369" s="43"/>
      <c r="M369" s="234"/>
      <c r="N369" s="83"/>
      <c r="O369" s="83"/>
      <c r="P369" s="83"/>
      <c r="Q369" s="83"/>
      <c r="R369" s="83"/>
      <c r="S369" s="83"/>
      <c r="T369" s="84"/>
      <c r="AT369" s="17" t="s">
        <v>138</v>
      </c>
      <c r="AU369" s="17" t="s">
        <v>82</v>
      </c>
    </row>
    <row r="370" s="13" customFormat="1">
      <c r="B370" s="245"/>
      <c r="C370" s="246"/>
      <c r="D370" s="232" t="s">
        <v>140</v>
      </c>
      <c r="E370" s="247" t="s">
        <v>19</v>
      </c>
      <c r="F370" s="248" t="s">
        <v>506</v>
      </c>
      <c r="G370" s="246"/>
      <c r="H370" s="249">
        <v>297.67000000000002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AT370" s="255" t="s">
        <v>140</v>
      </c>
      <c r="AU370" s="255" t="s">
        <v>82</v>
      </c>
      <c r="AV370" s="13" t="s">
        <v>82</v>
      </c>
      <c r="AW370" s="13" t="s">
        <v>33</v>
      </c>
      <c r="AX370" s="13" t="s">
        <v>73</v>
      </c>
      <c r="AY370" s="255" t="s">
        <v>128</v>
      </c>
    </row>
    <row r="371" s="14" customFormat="1">
      <c r="B371" s="256"/>
      <c r="C371" s="257"/>
      <c r="D371" s="232" t="s">
        <v>140</v>
      </c>
      <c r="E371" s="258" t="s">
        <v>19</v>
      </c>
      <c r="F371" s="259" t="s">
        <v>143</v>
      </c>
      <c r="G371" s="257"/>
      <c r="H371" s="260">
        <v>297.67000000000002</v>
      </c>
      <c r="I371" s="261"/>
      <c r="J371" s="257"/>
      <c r="K371" s="257"/>
      <c r="L371" s="262"/>
      <c r="M371" s="263"/>
      <c r="N371" s="264"/>
      <c r="O371" s="264"/>
      <c r="P371" s="264"/>
      <c r="Q371" s="264"/>
      <c r="R371" s="264"/>
      <c r="S371" s="264"/>
      <c r="T371" s="265"/>
      <c r="AT371" s="266" t="s">
        <v>140</v>
      </c>
      <c r="AU371" s="266" t="s">
        <v>82</v>
      </c>
      <c r="AV371" s="14" t="s">
        <v>144</v>
      </c>
      <c r="AW371" s="14" t="s">
        <v>33</v>
      </c>
      <c r="AX371" s="14" t="s">
        <v>80</v>
      </c>
      <c r="AY371" s="266" t="s">
        <v>128</v>
      </c>
    </row>
    <row r="372" s="1" customFormat="1" ht="16.5" customHeight="1">
      <c r="B372" s="38"/>
      <c r="C372" s="219" t="s">
        <v>507</v>
      </c>
      <c r="D372" s="219" t="s">
        <v>131</v>
      </c>
      <c r="E372" s="220" t="s">
        <v>508</v>
      </c>
      <c r="F372" s="221" t="s">
        <v>509</v>
      </c>
      <c r="G372" s="222" t="s">
        <v>295</v>
      </c>
      <c r="H372" s="223">
        <v>311</v>
      </c>
      <c r="I372" s="224"/>
      <c r="J372" s="225">
        <f>ROUND(I372*H372,2)</f>
        <v>0</v>
      </c>
      <c r="K372" s="221" t="s">
        <v>147</v>
      </c>
      <c r="L372" s="43"/>
      <c r="M372" s="226" t="s">
        <v>19</v>
      </c>
      <c r="N372" s="227" t="s">
        <v>44</v>
      </c>
      <c r="O372" s="83"/>
      <c r="P372" s="228">
        <f>O372*H372</f>
        <v>0</v>
      </c>
      <c r="Q372" s="228">
        <v>0</v>
      </c>
      <c r="R372" s="228">
        <f>Q372*H372</f>
        <v>0</v>
      </c>
      <c r="S372" s="228">
        <v>0</v>
      </c>
      <c r="T372" s="229">
        <f>S372*H372</f>
        <v>0</v>
      </c>
      <c r="AR372" s="230" t="s">
        <v>144</v>
      </c>
      <c r="AT372" s="230" t="s">
        <v>131</v>
      </c>
      <c r="AU372" s="230" t="s">
        <v>82</v>
      </c>
      <c r="AY372" s="17" t="s">
        <v>128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7" t="s">
        <v>80</v>
      </c>
      <c r="BK372" s="231">
        <f>ROUND(I372*H372,2)</f>
        <v>0</v>
      </c>
      <c r="BL372" s="17" t="s">
        <v>144</v>
      </c>
      <c r="BM372" s="230" t="s">
        <v>510</v>
      </c>
    </row>
    <row r="373" s="1" customFormat="1">
      <c r="B373" s="38"/>
      <c r="C373" s="39"/>
      <c r="D373" s="232" t="s">
        <v>138</v>
      </c>
      <c r="E373" s="39"/>
      <c r="F373" s="233" t="s">
        <v>511</v>
      </c>
      <c r="G373" s="39"/>
      <c r="H373" s="39"/>
      <c r="I373" s="145"/>
      <c r="J373" s="39"/>
      <c r="K373" s="39"/>
      <c r="L373" s="43"/>
      <c r="M373" s="234"/>
      <c r="N373" s="83"/>
      <c r="O373" s="83"/>
      <c r="P373" s="83"/>
      <c r="Q373" s="83"/>
      <c r="R373" s="83"/>
      <c r="S373" s="83"/>
      <c r="T373" s="84"/>
      <c r="AT373" s="17" t="s">
        <v>138</v>
      </c>
      <c r="AU373" s="17" t="s">
        <v>82</v>
      </c>
    </row>
    <row r="374" s="1" customFormat="1">
      <c r="B374" s="38"/>
      <c r="C374" s="39"/>
      <c r="D374" s="232" t="s">
        <v>206</v>
      </c>
      <c r="E374" s="39"/>
      <c r="F374" s="270" t="s">
        <v>494</v>
      </c>
      <c r="G374" s="39"/>
      <c r="H374" s="39"/>
      <c r="I374" s="145"/>
      <c r="J374" s="39"/>
      <c r="K374" s="39"/>
      <c r="L374" s="43"/>
      <c r="M374" s="234"/>
      <c r="N374" s="83"/>
      <c r="O374" s="83"/>
      <c r="P374" s="83"/>
      <c r="Q374" s="83"/>
      <c r="R374" s="83"/>
      <c r="S374" s="83"/>
      <c r="T374" s="84"/>
      <c r="AT374" s="17" t="s">
        <v>206</v>
      </c>
      <c r="AU374" s="17" t="s">
        <v>82</v>
      </c>
    </row>
    <row r="375" s="13" customFormat="1">
      <c r="B375" s="245"/>
      <c r="C375" s="246"/>
      <c r="D375" s="232" t="s">
        <v>140</v>
      </c>
      <c r="E375" s="247" t="s">
        <v>19</v>
      </c>
      <c r="F375" s="248" t="s">
        <v>512</v>
      </c>
      <c r="G375" s="246"/>
      <c r="H375" s="249">
        <v>311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AT375" s="255" t="s">
        <v>140</v>
      </c>
      <c r="AU375" s="255" t="s">
        <v>82</v>
      </c>
      <c r="AV375" s="13" t="s">
        <v>82</v>
      </c>
      <c r="AW375" s="13" t="s">
        <v>33</v>
      </c>
      <c r="AX375" s="13" t="s">
        <v>73</v>
      </c>
      <c r="AY375" s="255" t="s">
        <v>128</v>
      </c>
    </row>
    <row r="376" s="14" customFormat="1">
      <c r="B376" s="256"/>
      <c r="C376" s="257"/>
      <c r="D376" s="232" t="s">
        <v>140</v>
      </c>
      <c r="E376" s="258" t="s">
        <v>19</v>
      </c>
      <c r="F376" s="259" t="s">
        <v>143</v>
      </c>
      <c r="G376" s="257"/>
      <c r="H376" s="260">
        <v>311</v>
      </c>
      <c r="I376" s="261"/>
      <c r="J376" s="257"/>
      <c r="K376" s="257"/>
      <c r="L376" s="262"/>
      <c r="M376" s="263"/>
      <c r="N376" s="264"/>
      <c r="O376" s="264"/>
      <c r="P376" s="264"/>
      <c r="Q376" s="264"/>
      <c r="R376" s="264"/>
      <c r="S376" s="264"/>
      <c r="T376" s="265"/>
      <c r="AT376" s="266" t="s">
        <v>140</v>
      </c>
      <c r="AU376" s="266" t="s">
        <v>82</v>
      </c>
      <c r="AV376" s="14" t="s">
        <v>144</v>
      </c>
      <c r="AW376" s="14" t="s">
        <v>33</v>
      </c>
      <c r="AX376" s="14" t="s">
        <v>80</v>
      </c>
      <c r="AY376" s="266" t="s">
        <v>128</v>
      </c>
    </row>
    <row r="377" s="11" customFormat="1" ht="22.8" customHeight="1">
      <c r="B377" s="203"/>
      <c r="C377" s="204"/>
      <c r="D377" s="205" t="s">
        <v>72</v>
      </c>
      <c r="E377" s="217" t="s">
        <v>248</v>
      </c>
      <c r="F377" s="217" t="s">
        <v>513</v>
      </c>
      <c r="G377" s="204"/>
      <c r="H377" s="204"/>
      <c r="I377" s="207"/>
      <c r="J377" s="218">
        <f>BK377</f>
        <v>0</v>
      </c>
      <c r="K377" s="204"/>
      <c r="L377" s="209"/>
      <c r="M377" s="210"/>
      <c r="N377" s="211"/>
      <c r="O377" s="211"/>
      <c r="P377" s="212">
        <f>SUM(P378:P381)</f>
        <v>0</v>
      </c>
      <c r="Q377" s="211"/>
      <c r="R377" s="212">
        <f>SUM(R378:R381)</f>
        <v>0.019629999999999998</v>
      </c>
      <c r="S377" s="211"/>
      <c r="T377" s="213">
        <f>SUM(T378:T381)</f>
        <v>0</v>
      </c>
      <c r="AR377" s="214" t="s">
        <v>80</v>
      </c>
      <c r="AT377" s="215" t="s">
        <v>72</v>
      </c>
      <c r="AU377" s="215" t="s">
        <v>80</v>
      </c>
      <c r="AY377" s="214" t="s">
        <v>128</v>
      </c>
      <c r="BK377" s="216">
        <f>SUM(BK378:BK381)</f>
        <v>0</v>
      </c>
    </row>
    <row r="378" s="1" customFormat="1" ht="16.5" customHeight="1">
      <c r="B378" s="38"/>
      <c r="C378" s="219" t="s">
        <v>514</v>
      </c>
      <c r="D378" s="219" t="s">
        <v>131</v>
      </c>
      <c r="E378" s="220" t="s">
        <v>515</v>
      </c>
      <c r="F378" s="221" t="s">
        <v>516</v>
      </c>
      <c r="G378" s="222" t="s">
        <v>203</v>
      </c>
      <c r="H378" s="223">
        <v>151</v>
      </c>
      <c r="I378" s="224"/>
      <c r="J378" s="225">
        <f>ROUND(I378*H378,2)</f>
        <v>0</v>
      </c>
      <c r="K378" s="221" t="s">
        <v>147</v>
      </c>
      <c r="L378" s="43"/>
      <c r="M378" s="226" t="s">
        <v>19</v>
      </c>
      <c r="N378" s="227" t="s">
        <v>44</v>
      </c>
      <c r="O378" s="83"/>
      <c r="P378" s="228">
        <f>O378*H378</f>
        <v>0</v>
      </c>
      <c r="Q378" s="228">
        <v>0.00012999999999999999</v>
      </c>
      <c r="R378" s="228">
        <f>Q378*H378</f>
        <v>0.019629999999999998</v>
      </c>
      <c r="S378" s="228">
        <v>0</v>
      </c>
      <c r="T378" s="229">
        <f>S378*H378</f>
        <v>0</v>
      </c>
      <c r="AR378" s="230" t="s">
        <v>144</v>
      </c>
      <c r="AT378" s="230" t="s">
        <v>131</v>
      </c>
      <c r="AU378" s="230" t="s">
        <v>82</v>
      </c>
      <c r="AY378" s="17" t="s">
        <v>128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7" t="s">
        <v>80</v>
      </c>
      <c r="BK378" s="231">
        <f>ROUND(I378*H378,2)</f>
        <v>0</v>
      </c>
      <c r="BL378" s="17" t="s">
        <v>144</v>
      </c>
      <c r="BM378" s="230" t="s">
        <v>517</v>
      </c>
    </row>
    <row r="379" s="1" customFormat="1">
      <c r="B379" s="38"/>
      <c r="C379" s="39"/>
      <c r="D379" s="232" t="s">
        <v>138</v>
      </c>
      <c r="E379" s="39"/>
      <c r="F379" s="233" t="s">
        <v>518</v>
      </c>
      <c r="G379" s="39"/>
      <c r="H379" s="39"/>
      <c r="I379" s="145"/>
      <c r="J379" s="39"/>
      <c r="K379" s="39"/>
      <c r="L379" s="43"/>
      <c r="M379" s="234"/>
      <c r="N379" s="83"/>
      <c r="O379" s="83"/>
      <c r="P379" s="83"/>
      <c r="Q379" s="83"/>
      <c r="R379" s="83"/>
      <c r="S379" s="83"/>
      <c r="T379" s="84"/>
      <c r="AT379" s="17" t="s">
        <v>138</v>
      </c>
      <c r="AU379" s="17" t="s">
        <v>82</v>
      </c>
    </row>
    <row r="380" s="13" customFormat="1">
      <c r="B380" s="245"/>
      <c r="C380" s="246"/>
      <c r="D380" s="232" t="s">
        <v>140</v>
      </c>
      <c r="E380" s="247" t="s">
        <v>19</v>
      </c>
      <c r="F380" s="248" t="s">
        <v>519</v>
      </c>
      <c r="G380" s="246"/>
      <c r="H380" s="249">
        <v>151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AT380" s="255" t="s">
        <v>140</v>
      </c>
      <c r="AU380" s="255" t="s">
        <v>82</v>
      </c>
      <c r="AV380" s="13" t="s">
        <v>82</v>
      </c>
      <c r="AW380" s="13" t="s">
        <v>33</v>
      </c>
      <c r="AX380" s="13" t="s">
        <v>73</v>
      </c>
      <c r="AY380" s="255" t="s">
        <v>128</v>
      </c>
    </row>
    <row r="381" s="14" customFormat="1">
      <c r="B381" s="256"/>
      <c r="C381" s="257"/>
      <c r="D381" s="232" t="s">
        <v>140</v>
      </c>
      <c r="E381" s="258" t="s">
        <v>19</v>
      </c>
      <c r="F381" s="259" t="s">
        <v>143</v>
      </c>
      <c r="G381" s="257"/>
      <c r="H381" s="260">
        <v>151</v>
      </c>
      <c r="I381" s="261"/>
      <c r="J381" s="257"/>
      <c r="K381" s="257"/>
      <c r="L381" s="262"/>
      <c r="M381" s="263"/>
      <c r="N381" s="264"/>
      <c r="O381" s="264"/>
      <c r="P381" s="264"/>
      <c r="Q381" s="264"/>
      <c r="R381" s="264"/>
      <c r="S381" s="264"/>
      <c r="T381" s="265"/>
      <c r="AT381" s="266" t="s">
        <v>140</v>
      </c>
      <c r="AU381" s="266" t="s">
        <v>82</v>
      </c>
      <c r="AV381" s="14" t="s">
        <v>144</v>
      </c>
      <c r="AW381" s="14" t="s">
        <v>33</v>
      </c>
      <c r="AX381" s="14" t="s">
        <v>80</v>
      </c>
      <c r="AY381" s="266" t="s">
        <v>128</v>
      </c>
    </row>
    <row r="382" s="11" customFormat="1" ht="22.8" customHeight="1">
      <c r="B382" s="203"/>
      <c r="C382" s="204"/>
      <c r="D382" s="205" t="s">
        <v>72</v>
      </c>
      <c r="E382" s="217" t="s">
        <v>253</v>
      </c>
      <c r="F382" s="217" t="s">
        <v>520</v>
      </c>
      <c r="G382" s="204"/>
      <c r="H382" s="204"/>
      <c r="I382" s="207"/>
      <c r="J382" s="218">
        <f>BK382</f>
        <v>0</v>
      </c>
      <c r="K382" s="204"/>
      <c r="L382" s="209"/>
      <c r="M382" s="210"/>
      <c r="N382" s="211"/>
      <c r="O382" s="211"/>
      <c r="P382" s="212">
        <f>SUM(P383:P447)</f>
        <v>0</v>
      </c>
      <c r="Q382" s="211"/>
      <c r="R382" s="212">
        <f>SUM(R383:R447)</f>
        <v>91.565312800000001</v>
      </c>
      <c r="S382" s="211"/>
      <c r="T382" s="213">
        <f>SUM(T383:T447)</f>
        <v>0</v>
      </c>
      <c r="AR382" s="214" t="s">
        <v>80</v>
      </c>
      <c r="AT382" s="215" t="s">
        <v>72</v>
      </c>
      <c r="AU382" s="215" t="s">
        <v>80</v>
      </c>
      <c r="AY382" s="214" t="s">
        <v>128</v>
      </c>
      <c r="BK382" s="216">
        <f>SUM(BK383:BK447)</f>
        <v>0</v>
      </c>
    </row>
    <row r="383" s="1" customFormat="1" ht="16.5" customHeight="1">
      <c r="B383" s="38"/>
      <c r="C383" s="219" t="s">
        <v>521</v>
      </c>
      <c r="D383" s="219" t="s">
        <v>131</v>
      </c>
      <c r="E383" s="220" t="s">
        <v>522</v>
      </c>
      <c r="F383" s="221" t="s">
        <v>523</v>
      </c>
      <c r="G383" s="222" t="s">
        <v>295</v>
      </c>
      <c r="H383" s="223">
        <v>22</v>
      </c>
      <c r="I383" s="224"/>
      <c r="J383" s="225">
        <f>ROUND(I383*H383,2)</f>
        <v>0</v>
      </c>
      <c r="K383" s="221" t="s">
        <v>147</v>
      </c>
      <c r="L383" s="43"/>
      <c r="M383" s="226" t="s">
        <v>19</v>
      </c>
      <c r="N383" s="227" t="s">
        <v>44</v>
      </c>
      <c r="O383" s="83"/>
      <c r="P383" s="228">
        <f>O383*H383</f>
        <v>0</v>
      </c>
      <c r="Q383" s="228">
        <v>0.0025999999999999999</v>
      </c>
      <c r="R383" s="228">
        <f>Q383*H383</f>
        <v>0.057200000000000001</v>
      </c>
      <c r="S383" s="228">
        <v>0</v>
      </c>
      <c r="T383" s="229">
        <f>S383*H383</f>
        <v>0</v>
      </c>
      <c r="AR383" s="230" t="s">
        <v>144</v>
      </c>
      <c r="AT383" s="230" t="s">
        <v>131</v>
      </c>
      <c r="AU383" s="230" t="s">
        <v>82</v>
      </c>
      <c r="AY383" s="17" t="s">
        <v>128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7" t="s">
        <v>80</v>
      </c>
      <c r="BK383" s="231">
        <f>ROUND(I383*H383,2)</f>
        <v>0</v>
      </c>
      <c r="BL383" s="17" t="s">
        <v>144</v>
      </c>
      <c r="BM383" s="230" t="s">
        <v>524</v>
      </c>
    </row>
    <row r="384" s="1" customFormat="1">
      <c r="B384" s="38"/>
      <c r="C384" s="39"/>
      <c r="D384" s="232" t="s">
        <v>138</v>
      </c>
      <c r="E384" s="39"/>
      <c r="F384" s="233" t="s">
        <v>525</v>
      </c>
      <c r="G384" s="39"/>
      <c r="H384" s="39"/>
      <c r="I384" s="145"/>
      <c r="J384" s="39"/>
      <c r="K384" s="39"/>
      <c r="L384" s="43"/>
      <c r="M384" s="234"/>
      <c r="N384" s="83"/>
      <c r="O384" s="83"/>
      <c r="P384" s="83"/>
      <c r="Q384" s="83"/>
      <c r="R384" s="83"/>
      <c r="S384" s="83"/>
      <c r="T384" s="84"/>
      <c r="AT384" s="17" t="s">
        <v>138</v>
      </c>
      <c r="AU384" s="17" t="s">
        <v>82</v>
      </c>
    </row>
    <row r="385" s="1" customFormat="1">
      <c r="B385" s="38"/>
      <c r="C385" s="39"/>
      <c r="D385" s="232" t="s">
        <v>206</v>
      </c>
      <c r="E385" s="39"/>
      <c r="F385" s="270" t="s">
        <v>526</v>
      </c>
      <c r="G385" s="39"/>
      <c r="H385" s="39"/>
      <c r="I385" s="145"/>
      <c r="J385" s="39"/>
      <c r="K385" s="39"/>
      <c r="L385" s="43"/>
      <c r="M385" s="234"/>
      <c r="N385" s="83"/>
      <c r="O385" s="83"/>
      <c r="P385" s="83"/>
      <c r="Q385" s="83"/>
      <c r="R385" s="83"/>
      <c r="S385" s="83"/>
      <c r="T385" s="84"/>
      <c r="AT385" s="17" t="s">
        <v>206</v>
      </c>
      <c r="AU385" s="17" t="s">
        <v>82</v>
      </c>
    </row>
    <row r="386" s="13" customFormat="1">
      <c r="B386" s="245"/>
      <c r="C386" s="246"/>
      <c r="D386" s="232" t="s">
        <v>140</v>
      </c>
      <c r="E386" s="247" t="s">
        <v>19</v>
      </c>
      <c r="F386" s="248" t="s">
        <v>527</v>
      </c>
      <c r="G386" s="246"/>
      <c r="H386" s="249">
        <v>10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AT386" s="255" t="s">
        <v>140</v>
      </c>
      <c r="AU386" s="255" t="s">
        <v>82</v>
      </c>
      <c r="AV386" s="13" t="s">
        <v>82</v>
      </c>
      <c r="AW386" s="13" t="s">
        <v>33</v>
      </c>
      <c r="AX386" s="13" t="s">
        <v>73</v>
      </c>
      <c r="AY386" s="255" t="s">
        <v>128</v>
      </c>
    </row>
    <row r="387" s="13" customFormat="1">
      <c r="B387" s="245"/>
      <c r="C387" s="246"/>
      <c r="D387" s="232" t="s">
        <v>140</v>
      </c>
      <c r="E387" s="247" t="s">
        <v>19</v>
      </c>
      <c r="F387" s="248" t="s">
        <v>528</v>
      </c>
      <c r="G387" s="246"/>
      <c r="H387" s="249">
        <v>10</v>
      </c>
      <c r="I387" s="250"/>
      <c r="J387" s="246"/>
      <c r="K387" s="246"/>
      <c r="L387" s="251"/>
      <c r="M387" s="252"/>
      <c r="N387" s="253"/>
      <c r="O387" s="253"/>
      <c r="P387" s="253"/>
      <c r="Q387" s="253"/>
      <c r="R387" s="253"/>
      <c r="S387" s="253"/>
      <c r="T387" s="254"/>
      <c r="AT387" s="255" t="s">
        <v>140</v>
      </c>
      <c r="AU387" s="255" t="s">
        <v>82</v>
      </c>
      <c r="AV387" s="13" t="s">
        <v>82</v>
      </c>
      <c r="AW387" s="13" t="s">
        <v>33</v>
      </c>
      <c r="AX387" s="13" t="s">
        <v>73</v>
      </c>
      <c r="AY387" s="255" t="s">
        <v>128</v>
      </c>
    </row>
    <row r="388" s="13" customFormat="1">
      <c r="B388" s="245"/>
      <c r="C388" s="246"/>
      <c r="D388" s="232" t="s">
        <v>140</v>
      </c>
      <c r="E388" s="247" t="s">
        <v>19</v>
      </c>
      <c r="F388" s="248" t="s">
        <v>529</v>
      </c>
      <c r="G388" s="246"/>
      <c r="H388" s="249">
        <v>2</v>
      </c>
      <c r="I388" s="250"/>
      <c r="J388" s="246"/>
      <c r="K388" s="246"/>
      <c r="L388" s="251"/>
      <c r="M388" s="252"/>
      <c r="N388" s="253"/>
      <c r="O388" s="253"/>
      <c r="P388" s="253"/>
      <c r="Q388" s="253"/>
      <c r="R388" s="253"/>
      <c r="S388" s="253"/>
      <c r="T388" s="254"/>
      <c r="AT388" s="255" t="s">
        <v>140</v>
      </c>
      <c r="AU388" s="255" t="s">
        <v>82</v>
      </c>
      <c r="AV388" s="13" t="s">
        <v>82</v>
      </c>
      <c r="AW388" s="13" t="s">
        <v>33</v>
      </c>
      <c r="AX388" s="13" t="s">
        <v>73</v>
      </c>
      <c r="AY388" s="255" t="s">
        <v>128</v>
      </c>
    </row>
    <row r="389" s="14" customFormat="1">
      <c r="B389" s="256"/>
      <c r="C389" s="257"/>
      <c r="D389" s="232" t="s">
        <v>140</v>
      </c>
      <c r="E389" s="258" t="s">
        <v>19</v>
      </c>
      <c r="F389" s="259" t="s">
        <v>143</v>
      </c>
      <c r="G389" s="257"/>
      <c r="H389" s="260">
        <v>22</v>
      </c>
      <c r="I389" s="261"/>
      <c r="J389" s="257"/>
      <c r="K389" s="257"/>
      <c r="L389" s="262"/>
      <c r="M389" s="263"/>
      <c r="N389" s="264"/>
      <c r="O389" s="264"/>
      <c r="P389" s="264"/>
      <c r="Q389" s="264"/>
      <c r="R389" s="264"/>
      <c r="S389" s="264"/>
      <c r="T389" s="265"/>
      <c r="AT389" s="266" t="s">
        <v>140</v>
      </c>
      <c r="AU389" s="266" t="s">
        <v>82</v>
      </c>
      <c r="AV389" s="14" t="s">
        <v>144</v>
      </c>
      <c r="AW389" s="14" t="s">
        <v>33</v>
      </c>
      <c r="AX389" s="14" t="s">
        <v>80</v>
      </c>
      <c r="AY389" s="266" t="s">
        <v>128</v>
      </c>
    </row>
    <row r="390" s="1" customFormat="1" ht="16.5" customHeight="1">
      <c r="B390" s="38"/>
      <c r="C390" s="219" t="s">
        <v>530</v>
      </c>
      <c r="D390" s="219" t="s">
        <v>131</v>
      </c>
      <c r="E390" s="220" t="s">
        <v>531</v>
      </c>
      <c r="F390" s="221" t="s">
        <v>532</v>
      </c>
      <c r="G390" s="222" t="s">
        <v>295</v>
      </c>
      <c r="H390" s="223">
        <v>22</v>
      </c>
      <c r="I390" s="224"/>
      <c r="J390" s="225">
        <f>ROUND(I390*H390,2)</f>
        <v>0</v>
      </c>
      <c r="K390" s="221" t="s">
        <v>147</v>
      </c>
      <c r="L390" s="43"/>
      <c r="M390" s="226" t="s">
        <v>19</v>
      </c>
      <c r="N390" s="227" t="s">
        <v>44</v>
      </c>
      <c r="O390" s="83"/>
      <c r="P390" s="228">
        <f>O390*H390</f>
        <v>0</v>
      </c>
      <c r="Q390" s="228">
        <v>1.0000000000000001E-05</v>
      </c>
      <c r="R390" s="228">
        <f>Q390*H390</f>
        <v>0.00022000000000000001</v>
      </c>
      <c r="S390" s="228">
        <v>0</v>
      </c>
      <c r="T390" s="229">
        <f>S390*H390</f>
        <v>0</v>
      </c>
      <c r="AR390" s="230" t="s">
        <v>144</v>
      </c>
      <c r="AT390" s="230" t="s">
        <v>131</v>
      </c>
      <c r="AU390" s="230" t="s">
        <v>82</v>
      </c>
      <c r="AY390" s="17" t="s">
        <v>128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7" t="s">
        <v>80</v>
      </c>
      <c r="BK390" s="231">
        <f>ROUND(I390*H390,2)</f>
        <v>0</v>
      </c>
      <c r="BL390" s="17" t="s">
        <v>144</v>
      </c>
      <c r="BM390" s="230" t="s">
        <v>533</v>
      </c>
    </row>
    <row r="391" s="1" customFormat="1">
      <c r="B391" s="38"/>
      <c r="C391" s="39"/>
      <c r="D391" s="232" t="s">
        <v>138</v>
      </c>
      <c r="E391" s="39"/>
      <c r="F391" s="233" t="s">
        <v>534</v>
      </c>
      <c r="G391" s="39"/>
      <c r="H391" s="39"/>
      <c r="I391" s="145"/>
      <c r="J391" s="39"/>
      <c r="K391" s="39"/>
      <c r="L391" s="43"/>
      <c r="M391" s="234"/>
      <c r="N391" s="83"/>
      <c r="O391" s="83"/>
      <c r="P391" s="83"/>
      <c r="Q391" s="83"/>
      <c r="R391" s="83"/>
      <c r="S391" s="83"/>
      <c r="T391" s="84"/>
      <c r="AT391" s="17" t="s">
        <v>138</v>
      </c>
      <c r="AU391" s="17" t="s">
        <v>82</v>
      </c>
    </row>
    <row r="392" s="1" customFormat="1">
      <c r="B392" s="38"/>
      <c r="C392" s="39"/>
      <c r="D392" s="232" t="s">
        <v>206</v>
      </c>
      <c r="E392" s="39"/>
      <c r="F392" s="270" t="s">
        <v>535</v>
      </c>
      <c r="G392" s="39"/>
      <c r="H392" s="39"/>
      <c r="I392" s="145"/>
      <c r="J392" s="39"/>
      <c r="K392" s="39"/>
      <c r="L392" s="43"/>
      <c r="M392" s="234"/>
      <c r="N392" s="83"/>
      <c r="O392" s="83"/>
      <c r="P392" s="83"/>
      <c r="Q392" s="83"/>
      <c r="R392" s="83"/>
      <c r="S392" s="83"/>
      <c r="T392" s="84"/>
      <c r="AT392" s="17" t="s">
        <v>206</v>
      </c>
      <c r="AU392" s="17" t="s">
        <v>82</v>
      </c>
    </row>
    <row r="393" s="13" customFormat="1">
      <c r="B393" s="245"/>
      <c r="C393" s="246"/>
      <c r="D393" s="232" t="s">
        <v>140</v>
      </c>
      <c r="E393" s="247" t="s">
        <v>19</v>
      </c>
      <c r="F393" s="248" t="s">
        <v>527</v>
      </c>
      <c r="G393" s="246"/>
      <c r="H393" s="249">
        <v>10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AT393" s="255" t="s">
        <v>140</v>
      </c>
      <c r="AU393" s="255" t="s">
        <v>82</v>
      </c>
      <c r="AV393" s="13" t="s">
        <v>82</v>
      </c>
      <c r="AW393" s="13" t="s">
        <v>33</v>
      </c>
      <c r="AX393" s="13" t="s">
        <v>73</v>
      </c>
      <c r="AY393" s="255" t="s">
        <v>128</v>
      </c>
    </row>
    <row r="394" s="13" customFormat="1">
      <c r="B394" s="245"/>
      <c r="C394" s="246"/>
      <c r="D394" s="232" t="s">
        <v>140</v>
      </c>
      <c r="E394" s="247" t="s">
        <v>19</v>
      </c>
      <c r="F394" s="248" t="s">
        <v>528</v>
      </c>
      <c r="G394" s="246"/>
      <c r="H394" s="249">
        <v>10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AT394" s="255" t="s">
        <v>140</v>
      </c>
      <c r="AU394" s="255" t="s">
        <v>82</v>
      </c>
      <c r="AV394" s="13" t="s">
        <v>82</v>
      </c>
      <c r="AW394" s="13" t="s">
        <v>33</v>
      </c>
      <c r="AX394" s="13" t="s">
        <v>73</v>
      </c>
      <c r="AY394" s="255" t="s">
        <v>128</v>
      </c>
    </row>
    <row r="395" s="13" customFormat="1">
      <c r="B395" s="245"/>
      <c r="C395" s="246"/>
      <c r="D395" s="232" t="s">
        <v>140</v>
      </c>
      <c r="E395" s="247" t="s">
        <v>19</v>
      </c>
      <c r="F395" s="248" t="s">
        <v>529</v>
      </c>
      <c r="G395" s="246"/>
      <c r="H395" s="249">
        <v>2</v>
      </c>
      <c r="I395" s="250"/>
      <c r="J395" s="246"/>
      <c r="K395" s="246"/>
      <c r="L395" s="251"/>
      <c r="M395" s="252"/>
      <c r="N395" s="253"/>
      <c r="O395" s="253"/>
      <c r="P395" s="253"/>
      <c r="Q395" s="253"/>
      <c r="R395" s="253"/>
      <c r="S395" s="253"/>
      <c r="T395" s="254"/>
      <c r="AT395" s="255" t="s">
        <v>140</v>
      </c>
      <c r="AU395" s="255" t="s">
        <v>82</v>
      </c>
      <c r="AV395" s="13" t="s">
        <v>82</v>
      </c>
      <c r="AW395" s="13" t="s">
        <v>33</v>
      </c>
      <c r="AX395" s="13" t="s">
        <v>73</v>
      </c>
      <c r="AY395" s="255" t="s">
        <v>128</v>
      </c>
    </row>
    <row r="396" s="14" customFormat="1">
      <c r="B396" s="256"/>
      <c r="C396" s="257"/>
      <c r="D396" s="232" t="s">
        <v>140</v>
      </c>
      <c r="E396" s="258" t="s">
        <v>19</v>
      </c>
      <c r="F396" s="259" t="s">
        <v>143</v>
      </c>
      <c r="G396" s="257"/>
      <c r="H396" s="260">
        <v>22</v>
      </c>
      <c r="I396" s="261"/>
      <c r="J396" s="257"/>
      <c r="K396" s="257"/>
      <c r="L396" s="262"/>
      <c r="M396" s="263"/>
      <c r="N396" s="264"/>
      <c r="O396" s="264"/>
      <c r="P396" s="264"/>
      <c r="Q396" s="264"/>
      <c r="R396" s="264"/>
      <c r="S396" s="264"/>
      <c r="T396" s="265"/>
      <c r="AT396" s="266" t="s">
        <v>140</v>
      </c>
      <c r="AU396" s="266" t="s">
        <v>82</v>
      </c>
      <c r="AV396" s="14" t="s">
        <v>144</v>
      </c>
      <c r="AW396" s="14" t="s">
        <v>33</v>
      </c>
      <c r="AX396" s="14" t="s">
        <v>80</v>
      </c>
      <c r="AY396" s="266" t="s">
        <v>128</v>
      </c>
    </row>
    <row r="397" s="1" customFormat="1" ht="16.5" customHeight="1">
      <c r="B397" s="38"/>
      <c r="C397" s="219" t="s">
        <v>536</v>
      </c>
      <c r="D397" s="219" t="s">
        <v>131</v>
      </c>
      <c r="E397" s="220" t="s">
        <v>537</v>
      </c>
      <c r="F397" s="221" t="s">
        <v>538</v>
      </c>
      <c r="G397" s="222" t="s">
        <v>203</v>
      </c>
      <c r="H397" s="223">
        <v>90</v>
      </c>
      <c r="I397" s="224"/>
      <c r="J397" s="225">
        <f>ROUND(I397*H397,2)</f>
        <v>0</v>
      </c>
      <c r="K397" s="221" t="s">
        <v>147</v>
      </c>
      <c r="L397" s="43"/>
      <c r="M397" s="226" t="s">
        <v>19</v>
      </c>
      <c r="N397" s="227" t="s">
        <v>44</v>
      </c>
      <c r="O397" s="83"/>
      <c r="P397" s="228">
        <f>O397*H397</f>
        <v>0</v>
      </c>
      <c r="Q397" s="228">
        <v>0.10988000000000001</v>
      </c>
      <c r="R397" s="228">
        <f>Q397*H397</f>
        <v>9.8892000000000007</v>
      </c>
      <c r="S397" s="228">
        <v>0</v>
      </c>
      <c r="T397" s="229">
        <f>S397*H397</f>
        <v>0</v>
      </c>
      <c r="AR397" s="230" t="s">
        <v>144</v>
      </c>
      <c r="AT397" s="230" t="s">
        <v>131</v>
      </c>
      <c r="AU397" s="230" t="s">
        <v>82</v>
      </c>
      <c r="AY397" s="17" t="s">
        <v>128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7" t="s">
        <v>80</v>
      </c>
      <c r="BK397" s="231">
        <f>ROUND(I397*H397,2)</f>
        <v>0</v>
      </c>
      <c r="BL397" s="17" t="s">
        <v>144</v>
      </c>
      <c r="BM397" s="230" t="s">
        <v>539</v>
      </c>
    </row>
    <row r="398" s="1" customFormat="1">
      <c r="B398" s="38"/>
      <c r="C398" s="39"/>
      <c r="D398" s="232" t="s">
        <v>138</v>
      </c>
      <c r="E398" s="39"/>
      <c r="F398" s="233" t="s">
        <v>540</v>
      </c>
      <c r="G398" s="39"/>
      <c r="H398" s="39"/>
      <c r="I398" s="145"/>
      <c r="J398" s="39"/>
      <c r="K398" s="39"/>
      <c r="L398" s="43"/>
      <c r="M398" s="234"/>
      <c r="N398" s="83"/>
      <c r="O398" s="83"/>
      <c r="P398" s="83"/>
      <c r="Q398" s="83"/>
      <c r="R398" s="83"/>
      <c r="S398" s="83"/>
      <c r="T398" s="84"/>
      <c r="AT398" s="17" t="s">
        <v>138</v>
      </c>
      <c r="AU398" s="17" t="s">
        <v>82</v>
      </c>
    </row>
    <row r="399" s="1" customFormat="1">
      <c r="B399" s="38"/>
      <c r="C399" s="39"/>
      <c r="D399" s="232" t="s">
        <v>206</v>
      </c>
      <c r="E399" s="39"/>
      <c r="F399" s="270" t="s">
        <v>541</v>
      </c>
      <c r="G399" s="39"/>
      <c r="H399" s="39"/>
      <c r="I399" s="145"/>
      <c r="J399" s="39"/>
      <c r="K399" s="39"/>
      <c r="L399" s="43"/>
      <c r="M399" s="234"/>
      <c r="N399" s="83"/>
      <c r="O399" s="83"/>
      <c r="P399" s="83"/>
      <c r="Q399" s="83"/>
      <c r="R399" s="83"/>
      <c r="S399" s="83"/>
      <c r="T399" s="84"/>
      <c r="AT399" s="17" t="s">
        <v>206</v>
      </c>
      <c r="AU399" s="17" t="s">
        <v>82</v>
      </c>
    </row>
    <row r="400" s="12" customFormat="1">
      <c r="B400" s="235"/>
      <c r="C400" s="236"/>
      <c r="D400" s="232" t="s">
        <v>140</v>
      </c>
      <c r="E400" s="237" t="s">
        <v>19</v>
      </c>
      <c r="F400" s="238" t="s">
        <v>208</v>
      </c>
      <c r="G400" s="236"/>
      <c r="H400" s="237" t="s">
        <v>19</v>
      </c>
      <c r="I400" s="239"/>
      <c r="J400" s="236"/>
      <c r="K400" s="236"/>
      <c r="L400" s="240"/>
      <c r="M400" s="241"/>
      <c r="N400" s="242"/>
      <c r="O400" s="242"/>
      <c r="P400" s="242"/>
      <c r="Q400" s="242"/>
      <c r="R400" s="242"/>
      <c r="S400" s="242"/>
      <c r="T400" s="243"/>
      <c r="AT400" s="244" t="s">
        <v>140</v>
      </c>
      <c r="AU400" s="244" t="s">
        <v>82</v>
      </c>
      <c r="AV400" s="12" t="s">
        <v>80</v>
      </c>
      <c r="AW400" s="12" t="s">
        <v>33</v>
      </c>
      <c r="AX400" s="12" t="s">
        <v>73</v>
      </c>
      <c r="AY400" s="244" t="s">
        <v>128</v>
      </c>
    </row>
    <row r="401" s="13" customFormat="1">
      <c r="B401" s="245"/>
      <c r="C401" s="246"/>
      <c r="D401" s="232" t="s">
        <v>140</v>
      </c>
      <c r="E401" s="247" t="s">
        <v>19</v>
      </c>
      <c r="F401" s="248" t="s">
        <v>542</v>
      </c>
      <c r="G401" s="246"/>
      <c r="H401" s="249">
        <v>90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AT401" s="255" t="s">
        <v>140</v>
      </c>
      <c r="AU401" s="255" t="s">
        <v>82</v>
      </c>
      <c r="AV401" s="13" t="s">
        <v>82</v>
      </c>
      <c r="AW401" s="13" t="s">
        <v>33</v>
      </c>
      <c r="AX401" s="13" t="s">
        <v>73</v>
      </c>
      <c r="AY401" s="255" t="s">
        <v>128</v>
      </c>
    </row>
    <row r="402" s="14" customFormat="1">
      <c r="B402" s="256"/>
      <c r="C402" s="257"/>
      <c r="D402" s="232" t="s">
        <v>140</v>
      </c>
      <c r="E402" s="258" t="s">
        <v>19</v>
      </c>
      <c r="F402" s="259" t="s">
        <v>143</v>
      </c>
      <c r="G402" s="257"/>
      <c r="H402" s="260">
        <v>90</v>
      </c>
      <c r="I402" s="261"/>
      <c r="J402" s="257"/>
      <c r="K402" s="257"/>
      <c r="L402" s="262"/>
      <c r="M402" s="263"/>
      <c r="N402" s="264"/>
      <c r="O402" s="264"/>
      <c r="P402" s="264"/>
      <c r="Q402" s="264"/>
      <c r="R402" s="264"/>
      <c r="S402" s="264"/>
      <c r="T402" s="265"/>
      <c r="AT402" s="266" t="s">
        <v>140</v>
      </c>
      <c r="AU402" s="266" t="s">
        <v>82</v>
      </c>
      <c r="AV402" s="14" t="s">
        <v>144</v>
      </c>
      <c r="AW402" s="14" t="s">
        <v>33</v>
      </c>
      <c r="AX402" s="14" t="s">
        <v>80</v>
      </c>
      <c r="AY402" s="266" t="s">
        <v>128</v>
      </c>
    </row>
    <row r="403" s="1" customFormat="1" ht="16.5" customHeight="1">
      <c r="B403" s="38"/>
      <c r="C403" s="271" t="s">
        <v>543</v>
      </c>
      <c r="D403" s="271" t="s">
        <v>302</v>
      </c>
      <c r="E403" s="272" t="s">
        <v>544</v>
      </c>
      <c r="F403" s="273" t="s">
        <v>545</v>
      </c>
      <c r="G403" s="274" t="s">
        <v>289</v>
      </c>
      <c r="H403" s="275">
        <v>4.6349999999999998</v>
      </c>
      <c r="I403" s="276"/>
      <c r="J403" s="277">
        <f>ROUND(I403*H403,2)</f>
        <v>0</v>
      </c>
      <c r="K403" s="273" t="s">
        <v>147</v>
      </c>
      <c r="L403" s="278"/>
      <c r="M403" s="279" t="s">
        <v>19</v>
      </c>
      <c r="N403" s="280" t="s">
        <v>44</v>
      </c>
      <c r="O403" s="83"/>
      <c r="P403" s="228">
        <f>O403*H403</f>
        <v>0</v>
      </c>
      <c r="Q403" s="228">
        <v>1</v>
      </c>
      <c r="R403" s="228">
        <f>Q403*H403</f>
        <v>4.6349999999999998</v>
      </c>
      <c r="S403" s="228">
        <v>0</v>
      </c>
      <c r="T403" s="229">
        <f>S403*H403</f>
        <v>0</v>
      </c>
      <c r="AR403" s="230" t="s">
        <v>248</v>
      </c>
      <c r="AT403" s="230" t="s">
        <v>302</v>
      </c>
      <c r="AU403" s="230" t="s">
        <v>82</v>
      </c>
      <c r="AY403" s="17" t="s">
        <v>128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7" t="s">
        <v>80</v>
      </c>
      <c r="BK403" s="231">
        <f>ROUND(I403*H403,2)</f>
        <v>0</v>
      </c>
      <c r="BL403" s="17" t="s">
        <v>144</v>
      </c>
      <c r="BM403" s="230" t="s">
        <v>546</v>
      </c>
    </row>
    <row r="404" s="1" customFormat="1">
      <c r="B404" s="38"/>
      <c r="C404" s="39"/>
      <c r="D404" s="232" t="s">
        <v>138</v>
      </c>
      <c r="E404" s="39"/>
      <c r="F404" s="233" t="s">
        <v>545</v>
      </c>
      <c r="G404" s="39"/>
      <c r="H404" s="39"/>
      <c r="I404" s="145"/>
      <c r="J404" s="39"/>
      <c r="K404" s="39"/>
      <c r="L404" s="43"/>
      <c r="M404" s="234"/>
      <c r="N404" s="83"/>
      <c r="O404" s="83"/>
      <c r="P404" s="83"/>
      <c r="Q404" s="83"/>
      <c r="R404" s="83"/>
      <c r="S404" s="83"/>
      <c r="T404" s="84"/>
      <c r="AT404" s="17" t="s">
        <v>138</v>
      </c>
      <c r="AU404" s="17" t="s">
        <v>82</v>
      </c>
    </row>
    <row r="405" s="12" customFormat="1">
      <c r="B405" s="235"/>
      <c r="C405" s="236"/>
      <c r="D405" s="232" t="s">
        <v>140</v>
      </c>
      <c r="E405" s="237" t="s">
        <v>19</v>
      </c>
      <c r="F405" s="238" t="s">
        <v>208</v>
      </c>
      <c r="G405" s="236"/>
      <c r="H405" s="237" t="s">
        <v>19</v>
      </c>
      <c r="I405" s="239"/>
      <c r="J405" s="236"/>
      <c r="K405" s="236"/>
      <c r="L405" s="240"/>
      <c r="M405" s="241"/>
      <c r="N405" s="242"/>
      <c r="O405" s="242"/>
      <c r="P405" s="242"/>
      <c r="Q405" s="242"/>
      <c r="R405" s="242"/>
      <c r="S405" s="242"/>
      <c r="T405" s="243"/>
      <c r="AT405" s="244" t="s">
        <v>140</v>
      </c>
      <c r="AU405" s="244" t="s">
        <v>82</v>
      </c>
      <c r="AV405" s="12" t="s">
        <v>80</v>
      </c>
      <c r="AW405" s="12" t="s">
        <v>33</v>
      </c>
      <c r="AX405" s="12" t="s">
        <v>73</v>
      </c>
      <c r="AY405" s="244" t="s">
        <v>128</v>
      </c>
    </row>
    <row r="406" s="13" customFormat="1">
      <c r="B406" s="245"/>
      <c r="C406" s="246"/>
      <c r="D406" s="232" t="s">
        <v>140</v>
      </c>
      <c r="E406" s="247" t="s">
        <v>19</v>
      </c>
      <c r="F406" s="248" t="s">
        <v>547</v>
      </c>
      <c r="G406" s="246"/>
      <c r="H406" s="249">
        <v>4.6349999999999998</v>
      </c>
      <c r="I406" s="250"/>
      <c r="J406" s="246"/>
      <c r="K406" s="246"/>
      <c r="L406" s="251"/>
      <c r="M406" s="252"/>
      <c r="N406" s="253"/>
      <c r="O406" s="253"/>
      <c r="P406" s="253"/>
      <c r="Q406" s="253"/>
      <c r="R406" s="253"/>
      <c r="S406" s="253"/>
      <c r="T406" s="254"/>
      <c r="AT406" s="255" t="s">
        <v>140</v>
      </c>
      <c r="AU406" s="255" t="s">
        <v>82</v>
      </c>
      <c r="AV406" s="13" t="s">
        <v>82</v>
      </c>
      <c r="AW406" s="13" t="s">
        <v>33</v>
      </c>
      <c r="AX406" s="13" t="s">
        <v>73</v>
      </c>
      <c r="AY406" s="255" t="s">
        <v>128</v>
      </c>
    </row>
    <row r="407" s="14" customFormat="1">
      <c r="B407" s="256"/>
      <c r="C407" s="257"/>
      <c r="D407" s="232" t="s">
        <v>140</v>
      </c>
      <c r="E407" s="258" t="s">
        <v>19</v>
      </c>
      <c r="F407" s="259" t="s">
        <v>143</v>
      </c>
      <c r="G407" s="257"/>
      <c r="H407" s="260">
        <v>4.6349999999999998</v>
      </c>
      <c r="I407" s="261"/>
      <c r="J407" s="257"/>
      <c r="K407" s="257"/>
      <c r="L407" s="262"/>
      <c r="M407" s="263"/>
      <c r="N407" s="264"/>
      <c r="O407" s="264"/>
      <c r="P407" s="264"/>
      <c r="Q407" s="264"/>
      <c r="R407" s="264"/>
      <c r="S407" s="264"/>
      <c r="T407" s="265"/>
      <c r="AT407" s="266" t="s">
        <v>140</v>
      </c>
      <c r="AU407" s="266" t="s">
        <v>82</v>
      </c>
      <c r="AV407" s="14" t="s">
        <v>144</v>
      </c>
      <c r="AW407" s="14" t="s">
        <v>33</v>
      </c>
      <c r="AX407" s="14" t="s">
        <v>80</v>
      </c>
      <c r="AY407" s="266" t="s">
        <v>128</v>
      </c>
    </row>
    <row r="408" s="1" customFormat="1" ht="16.5" customHeight="1">
      <c r="B408" s="38"/>
      <c r="C408" s="219" t="s">
        <v>548</v>
      </c>
      <c r="D408" s="219" t="s">
        <v>131</v>
      </c>
      <c r="E408" s="220" t="s">
        <v>549</v>
      </c>
      <c r="F408" s="221" t="s">
        <v>550</v>
      </c>
      <c r="G408" s="222" t="s">
        <v>203</v>
      </c>
      <c r="H408" s="223">
        <v>130</v>
      </c>
      <c r="I408" s="224"/>
      <c r="J408" s="225">
        <f>ROUND(I408*H408,2)</f>
        <v>0</v>
      </c>
      <c r="K408" s="221" t="s">
        <v>147</v>
      </c>
      <c r="L408" s="43"/>
      <c r="M408" s="226" t="s">
        <v>19</v>
      </c>
      <c r="N408" s="227" t="s">
        <v>44</v>
      </c>
      <c r="O408" s="83"/>
      <c r="P408" s="228">
        <f>O408*H408</f>
        <v>0</v>
      </c>
      <c r="Q408" s="228">
        <v>0.15540000000000001</v>
      </c>
      <c r="R408" s="228">
        <f>Q408*H408</f>
        <v>20.202000000000002</v>
      </c>
      <c r="S408" s="228">
        <v>0</v>
      </c>
      <c r="T408" s="229">
        <f>S408*H408</f>
        <v>0</v>
      </c>
      <c r="AR408" s="230" t="s">
        <v>144</v>
      </c>
      <c r="AT408" s="230" t="s">
        <v>131</v>
      </c>
      <c r="AU408" s="230" t="s">
        <v>82</v>
      </c>
      <c r="AY408" s="17" t="s">
        <v>128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7" t="s">
        <v>80</v>
      </c>
      <c r="BK408" s="231">
        <f>ROUND(I408*H408,2)</f>
        <v>0</v>
      </c>
      <c r="BL408" s="17" t="s">
        <v>144</v>
      </c>
      <c r="BM408" s="230" t="s">
        <v>551</v>
      </c>
    </row>
    <row r="409" s="1" customFormat="1">
      <c r="B409" s="38"/>
      <c r="C409" s="39"/>
      <c r="D409" s="232" t="s">
        <v>138</v>
      </c>
      <c r="E409" s="39"/>
      <c r="F409" s="233" t="s">
        <v>552</v>
      </c>
      <c r="G409" s="39"/>
      <c r="H409" s="39"/>
      <c r="I409" s="145"/>
      <c r="J409" s="39"/>
      <c r="K409" s="39"/>
      <c r="L409" s="43"/>
      <c r="M409" s="234"/>
      <c r="N409" s="83"/>
      <c r="O409" s="83"/>
      <c r="P409" s="83"/>
      <c r="Q409" s="83"/>
      <c r="R409" s="83"/>
      <c r="S409" s="83"/>
      <c r="T409" s="84"/>
      <c r="AT409" s="17" t="s">
        <v>138</v>
      </c>
      <c r="AU409" s="17" t="s">
        <v>82</v>
      </c>
    </row>
    <row r="410" s="1" customFormat="1">
      <c r="B410" s="38"/>
      <c r="C410" s="39"/>
      <c r="D410" s="232" t="s">
        <v>206</v>
      </c>
      <c r="E410" s="39"/>
      <c r="F410" s="270" t="s">
        <v>553</v>
      </c>
      <c r="G410" s="39"/>
      <c r="H410" s="39"/>
      <c r="I410" s="145"/>
      <c r="J410" s="39"/>
      <c r="K410" s="39"/>
      <c r="L410" s="43"/>
      <c r="M410" s="234"/>
      <c r="N410" s="83"/>
      <c r="O410" s="83"/>
      <c r="P410" s="83"/>
      <c r="Q410" s="83"/>
      <c r="R410" s="83"/>
      <c r="S410" s="83"/>
      <c r="T410" s="84"/>
      <c r="AT410" s="17" t="s">
        <v>206</v>
      </c>
      <c r="AU410" s="17" t="s">
        <v>82</v>
      </c>
    </row>
    <row r="411" s="12" customFormat="1">
      <c r="B411" s="235"/>
      <c r="C411" s="236"/>
      <c r="D411" s="232" t="s">
        <v>140</v>
      </c>
      <c r="E411" s="237" t="s">
        <v>19</v>
      </c>
      <c r="F411" s="238" t="s">
        <v>208</v>
      </c>
      <c r="G411" s="236"/>
      <c r="H411" s="237" t="s">
        <v>19</v>
      </c>
      <c r="I411" s="239"/>
      <c r="J411" s="236"/>
      <c r="K411" s="236"/>
      <c r="L411" s="240"/>
      <c r="M411" s="241"/>
      <c r="N411" s="242"/>
      <c r="O411" s="242"/>
      <c r="P411" s="242"/>
      <c r="Q411" s="242"/>
      <c r="R411" s="242"/>
      <c r="S411" s="242"/>
      <c r="T411" s="243"/>
      <c r="AT411" s="244" t="s">
        <v>140</v>
      </c>
      <c r="AU411" s="244" t="s">
        <v>82</v>
      </c>
      <c r="AV411" s="12" t="s">
        <v>80</v>
      </c>
      <c r="AW411" s="12" t="s">
        <v>33</v>
      </c>
      <c r="AX411" s="12" t="s">
        <v>73</v>
      </c>
      <c r="AY411" s="244" t="s">
        <v>128</v>
      </c>
    </row>
    <row r="412" s="13" customFormat="1">
      <c r="B412" s="245"/>
      <c r="C412" s="246"/>
      <c r="D412" s="232" t="s">
        <v>140</v>
      </c>
      <c r="E412" s="247" t="s">
        <v>19</v>
      </c>
      <c r="F412" s="248" t="s">
        <v>554</v>
      </c>
      <c r="G412" s="246"/>
      <c r="H412" s="249">
        <v>130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AT412" s="255" t="s">
        <v>140</v>
      </c>
      <c r="AU412" s="255" t="s">
        <v>82</v>
      </c>
      <c r="AV412" s="13" t="s">
        <v>82</v>
      </c>
      <c r="AW412" s="13" t="s">
        <v>33</v>
      </c>
      <c r="AX412" s="13" t="s">
        <v>73</v>
      </c>
      <c r="AY412" s="255" t="s">
        <v>128</v>
      </c>
    </row>
    <row r="413" s="14" customFormat="1">
      <c r="B413" s="256"/>
      <c r="C413" s="257"/>
      <c r="D413" s="232" t="s">
        <v>140</v>
      </c>
      <c r="E413" s="258" t="s">
        <v>19</v>
      </c>
      <c r="F413" s="259" t="s">
        <v>143</v>
      </c>
      <c r="G413" s="257"/>
      <c r="H413" s="260">
        <v>130</v>
      </c>
      <c r="I413" s="261"/>
      <c r="J413" s="257"/>
      <c r="K413" s="257"/>
      <c r="L413" s="262"/>
      <c r="M413" s="263"/>
      <c r="N413" s="264"/>
      <c r="O413" s="264"/>
      <c r="P413" s="264"/>
      <c r="Q413" s="264"/>
      <c r="R413" s="264"/>
      <c r="S413" s="264"/>
      <c r="T413" s="265"/>
      <c r="AT413" s="266" t="s">
        <v>140</v>
      </c>
      <c r="AU413" s="266" t="s">
        <v>82</v>
      </c>
      <c r="AV413" s="14" t="s">
        <v>144</v>
      </c>
      <c r="AW413" s="14" t="s">
        <v>33</v>
      </c>
      <c r="AX413" s="14" t="s">
        <v>80</v>
      </c>
      <c r="AY413" s="266" t="s">
        <v>128</v>
      </c>
    </row>
    <row r="414" s="1" customFormat="1" ht="16.5" customHeight="1">
      <c r="B414" s="38"/>
      <c r="C414" s="271" t="s">
        <v>555</v>
      </c>
      <c r="D414" s="271" t="s">
        <v>302</v>
      </c>
      <c r="E414" s="272" t="s">
        <v>556</v>
      </c>
      <c r="F414" s="273" t="s">
        <v>557</v>
      </c>
      <c r="G414" s="274" t="s">
        <v>337</v>
      </c>
      <c r="H414" s="275">
        <v>133.90000000000001</v>
      </c>
      <c r="I414" s="276"/>
      <c r="J414" s="277">
        <f>ROUND(I414*H414,2)</f>
        <v>0</v>
      </c>
      <c r="K414" s="273" t="s">
        <v>147</v>
      </c>
      <c r="L414" s="278"/>
      <c r="M414" s="279" t="s">
        <v>19</v>
      </c>
      <c r="N414" s="280" t="s">
        <v>44</v>
      </c>
      <c r="O414" s="83"/>
      <c r="P414" s="228">
        <f>O414*H414</f>
        <v>0</v>
      </c>
      <c r="Q414" s="228">
        <v>0.085000000000000006</v>
      </c>
      <c r="R414" s="228">
        <f>Q414*H414</f>
        <v>11.381500000000001</v>
      </c>
      <c r="S414" s="228">
        <v>0</v>
      </c>
      <c r="T414" s="229">
        <f>S414*H414</f>
        <v>0</v>
      </c>
      <c r="AR414" s="230" t="s">
        <v>248</v>
      </c>
      <c r="AT414" s="230" t="s">
        <v>302</v>
      </c>
      <c r="AU414" s="230" t="s">
        <v>82</v>
      </c>
      <c r="AY414" s="17" t="s">
        <v>128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7" t="s">
        <v>80</v>
      </c>
      <c r="BK414" s="231">
        <f>ROUND(I414*H414,2)</f>
        <v>0</v>
      </c>
      <c r="BL414" s="17" t="s">
        <v>144</v>
      </c>
      <c r="BM414" s="230" t="s">
        <v>558</v>
      </c>
    </row>
    <row r="415" s="1" customFormat="1">
      <c r="B415" s="38"/>
      <c r="C415" s="39"/>
      <c r="D415" s="232" t="s">
        <v>138</v>
      </c>
      <c r="E415" s="39"/>
      <c r="F415" s="233" t="s">
        <v>559</v>
      </c>
      <c r="G415" s="39"/>
      <c r="H415" s="39"/>
      <c r="I415" s="145"/>
      <c r="J415" s="39"/>
      <c r="K415" s="39"/>
      <c r="L415" s="43"/>
      <c r="M415" s="234"/>
      <c r="N415" s="83"/>
      <c r="O415" s="83"/>
      <c r="P415" s="83"/>
      <c r="Q415" s="83"/>
      <c r="R415" s="83"/>
      <c r="S415" s="83"/>
      <c r="T415" s="84"/>
      <c r="AT415" s="17" t="s">
        <v>138</v>
      </c>
      <c r="AU415" s="17" t="s">
        <v>82</v>
      </c>
    </row>
    <row r="416" s="13" customFormat="1">
      <c r="B416" s="245"/>
      <c r="C416" s="246"/>
      <c r="D416" s="232" t="s">
        <v>140</v>
      </c>
      <c r="E416" s="247" t="s">
        <v>19</v>
      </c>
      <c r="F416" s="248" t="s">
        <v>560</v>
      </c>
      <c r="G416" s="246"/>
      <c r="H416" s="249">
        <v>133.90000000000001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AT416" s="255" t="s">
        <v>140</v>
      </c>
      <c r="AU416" s="255" t="s">
        <v>82</v>
      </c>
      <c r="AV416" s="13" t="s">
        <v>82</v>
      </c>
      <c r="AW416" s="13" t="s">
        <v>33</v>
      </c>
      <c r="AX416" s="13" t="s">
        <v>73</v>
      </c>
      <c r="AY416" s="255" t="s">
        <v>128</v>
      </c>
    </row>
    <row r="417" s="14" customFormat="1">
      <c r="B417" s="256"/>
      <c r="C417" s="257"/>
      <c r="D417" s="232" t="s">
        <v>140</v>
      </c>
      <c r="E417" s="258" t="s">
        <v>19</v>
      </c>
      <c r="F417" s="259" t="s">
        <v>143</v>
      </c>
      <c r="G417" s="257"/>
      <c r="H417" s="260">
        <v>133.90000000000001</v>
      </c>
      <c r="I417" s="261"/>
      <c r="J417" s="257"/>
      <c r="K417" s="257"/>
      <c r="L417" s="262"/>
      <c r="M417" s="263"/>
      <c r="N417" s="264"/>
      <c r="O417" s="264"/>
      <c r="P417" s="264"/>
      <c r="Q417" s="264"/>
      <c r="R417" s="264"/>
      <c r="S417" s="264"/>
      <c r="T417" s="265"/>
      <c r="AT417" s="266" t="s">
        <v>140</v>
      </c>
      <c r="AU417" s="266" t="s">
        <v>82</v>
      </c>
      <c r="AV417" s="14" t="s">
        <v>144</v>
      </c>
      <c r="AW417" s="14" t="s">
        <v>33</v>
      </c>
      <c r="AX417" s="14" t="s">
        <v>80</v>
      </c>
      <c r="AY417" s="266" t="s">
        <v>128</v>
      </c>
    </row>
    <row r="418" s="1" customFormat="1" ht="16.5" customHeight="1">
      <c r="B418" s="38"/>
      <c r="C418" s="219" t="s">
        <v>561</v>
      </c>
      <c r="D418" s="219" t="s">
        <v>131</v>
      </c>
      <c r="E418" s="220" t="s">
        <v>562</v>
      </c>
      <c r="F418" s="221" t="s">
        <v>563</v>
      </c>
      <c r="G418" s="222" t="s">
        <v>203</v>
      </c>
      <c r="H418" s="223">
        <v>93</v>
      </c>
      <c r="I418" s="224"/>
      <c r="J418" s="225">
        <f>ROUND(I418*H418,2)</f>
        <v>0</v>
      </c>
      <c r="K418" s="221" t="s">
        <v>147</v>
      </c>
      <c r="L418" s="43"/>
      <c r="M418" s="226" t="s">
        <v>19</v>
      </c>
      <c r="N418" s="227" t="s">
        <v>44</v>
      </c>
      <c r="O418" s="83"/>
      <c r="P418" s="228">
        <f>O418*H418</f>
        <v>0</v>
      </c>
      <c r="Q418" s="228">
        <v>0.1295</v>
      </c>
      <c r="R418" s="228">
        <f>Q418*H418</f>
        <v>12.0435</v>
      </c>
      <c r="S418" s="228">
        <v>0</v>
      </c>
      <c r="T418" s="229">
        <f>S418*H418</f>
        <v>0</v>
      </c>
      <c r="AR418" s="230" t="s">
        <v>144</v>
      </c>
      <c r="AT418" s="230" t="s">
        <v>131</v>
      </c>
      <c r="AU418" s="230" t="s">
        <v>82</v>
      </c>
      <c r="AY418" s="17" t="s">
        <v>128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7" t="s">
        <v>80</v>
      </c>
      <c r="BK418" s="231">
        <f>ROUND(I418*H418,2)</f>
        <v>0</v>
      </c>
      <c r="BL418" s="17" t="s">
        <v>144</v>
      </c>
      <c r="BM418" s="230" t="s">
        <v>564</v>
      </c>
    </row>
    <row r="419" s="1" customFormat="1">
      <c r="B419" s="38"/>
      <c r="C419" s="39"/>
      <c r="D419" s="232" t="s">
        <v>138</v>
      </c>
      <c r="E419" s="39"/>
      <c r="F419" s="233" t="s">
        <v>565</v>
      </c>
      <c r="G419" s="39"/>
      <c r="H419" s="39"/>
      <c r="I419" s="145"/>
      <c r="J419" s="39"/>
      <c r="K419" s="39"/>
      <c r="L419" s="43"/>
      <c r="M419" s="234"/>
      <c r="N419" s="83"/>
      <c r="O419" s="83"/>
      <c r="P419" s="83"/>
      <c r="Q419" s="83"/>
      <c r="R419" s="83"/>
      <c r="S419" s="83"/>
      <c r="T419" s="84"/>
      <c r="AT419" s="17" t="s">
        <v>138</v>
      </c>
      <c r="AU419" s="17" t="s">
        <v>82</v>
      </c>
    </row>
    <row r="420" s="1" customFormat="1">
      <c r="B420" s="38"/>
      <c r="C420" s="39"/>
      <c r="D420" s="232" t="s">
        <v>206</v>
      </c>
      <c r="E420" s="39"/>
      <c r="F420" s="270" t="s">
        <v>566</v>
      </c>
      <c r="G420" s="39"/>
      <c r="H420" s="39"/>
      <c r="I420" s="145"/>
      <c r="J420" s="39"/>
      <c r="K420" s="39"/>
      <c r="L420" s="43"/>
      <c r="M420" s="234"/>
      <c r="N420" s="83"/>
      <c r="O420" s="83"/>
      <c r="P420" s="83"/>
      <c r="Q420" s="83"/>
      <c r="R420" s="83"/>
      <c r="S420" s="83"/>
      <c r="T420" s="84"/>
      <c r="AT420" s="17" t="s">
        <v>206</v>
      </c>
      <c r="AU420" s="17" t="s">
        <v>82</v>
      </c>
    </row>
    <row r="421" s="12" customFormat="1">
      <c r="B421" s="235"/>
      <c r="C421" s="236"/>
      <c r="D421" s="232" t="s">
        <v>140</v>
      </c>
      <c r="E421" s="237" t="s">
        <v>19</v>
      </c>
      <c r="F421" s="238" t="s">
        <v>208</v>
      </c>
      <c r="G421" s="236"/>
      <c r="H421" s="237" t="s">
        <v>19</v>
      </c>
      <c r="I421" s="239"/>
      <c r="J421" s="236"/>
      <c r="K421" s="236"/>
      <c r="L421" s="240"/>
      <c r="M421" s="241"/>
      <c r="N421" s="242"/>
      <c r="O421" s="242"/>
      <c r="P421" s="242"/>
      <c r="Q421" s="242"/>
      <c r="R421" s="242"/>
      <c r="S421" s="242"/>
      <c r="T421" s="243"/>
      <c r="AT421" s="244" t="s">
        <v>140</v>
      </c>
      <c r="AU421" s="244" t="s">
        <v>82</v>
      </c>
      <c r="AV421" s="12" t="s">
        <v>80</v>
      </c>
      <c r="AW421" s="12" t="s">
        <v>33</v>
      </c>
      <c r="AX421" s="12" t="s">
        <v>73</v>
      </c>
      <c r="AY421" s="244" t="s">
        <v>128</v>
      </c>
    </row>
    <row r="422" s="13" customFormat="1">
      <c r="B422" s="245"/>
      <c r="C422" s="246"/>
      <c r="D422" s="232" t="s">
        <v>140</v>
      </c>
      <c r="E422" s="247" t="s">
        <v>19</v>
      </c>
      <c r="F422" s="248" t="s">
        <v>567</v>
      </c>
      <c r="G422" s="246"/>
      <c r="H422" s="249">
        <v>93</v>
      </c>
      <c r="I422" s="250"/>
      <c r="J422" s="246"/>
      <c r="K422" s="246"/>
      <c r="L422" s="251"/>
      <c r="M422" s="252"/>
      <c r="N422" s="253"/>
      <c r="O422" s="253"/>
      <c r="P422" s="253"/>
      <c r="Q422" s="253"/>
      <c r="R422" s="253"/>
      <c r="S422" s="253"/>
      <c r="T422" s="254"/>
      <c r="AT422" s="255" t="s">
        <v>140</v>
      </c>
      <c r="AU422" s="255" t="s">
        <v>82</v>
      </c>
      <c r="AV422" s="13" t="s">
        <v>82</v>
      </c>
      <c r="AW422" s="13" t="s">
        <v>33</v>
      </c>
      <c r="AX422" s="13" t="s">
        <v>73</v>
      </c>
      <c r="AY422" s="255" t="s">
        <v>128</v>
      </c>
    </row>
    <row r="423" s="14" customFormat="1">
      <c r="B423" s="256"/>
      <c r="C423" s="257"/>
      <c r="D423" s="232" t="s">
        <v>140</v>
      </c>
      <c r="E423" s="258" t="s">
        <v>19</v>
      </c>
      <c r="F423" s="259" t="s">
        <v>143</v>
      </c>
      <c r="G423" s="257"/>
      <c r="H423" s="260">
        <v>93</v>
      </c>
      <c r="I423" s="261"/>
      <c r="J423" s="257"/>
      <c r="K423" s="257"/>
      <c r="L423" s="262"/>
      <c r="M423" s="263"/>
      <c r="N423" s="264"/>
      <c r="O423" s="264"/>
      <c r="P423" s="264"/>
      <c r="Q423" s="264"/>
      <c r="R423" s="264"/>
      <c r="S423" s="264"/>
      <c r="T423" s="265"/>
      <c r="AT423" s="266" t="s">
        <v>140</v>
      </c>
      <c r="AU423" s="266" t="s">
        <v>82</v>
      </c>
      <c r="AV423" s="14" t="s">
        <v>144</v>
      </c>
      <c r="AW423" s="14" t="s">
        <v>33</v>
      </c>
      <c r="AX423" s="14" t="s">
        <v>80</v>
      </c>
      <c r="AY423" s="266" t="s">
        <v>128</v>
      </c>
    </row>
    <row r="424" s="1" customFormat="1" ht="16.5" customHeight="1">
      <c r="B424" s="38"/>
      <c r="C424" s="271" t="s">
        <v>568</v>
      </c>
      <c r="D424" s="271" t="s">
        <v>302</v>
      </c>
      <c r="E424" s="272" t="s">
        <v>569</v>
      </c>
      <c r="F424" s="273" t="s">
        <v>570</v>
      </c>
      <c r="G424" s="274" t="s">
        <v>337</v>
      </c>
      <c r="H424" s="275">
        <v>95.790000000000006</v>
      </c>
      <c r="I424" s="276"/>
      <c r="J424" s="277">
        <f>ROUND(I424*H424,2)</f>
        <v>0</v>
      </c>
      <c r="K424" s="273" t="s">
        <v>147</v>
      </c>
      <c r="L424" s="278"/>
      <c r="M424" s="279" t="s">
        <v>19</v>
      </c>
      <c r="N424" s="280" t="s">
        <v>44</v>
      </c>
      <c r="O424" s="83"/>
      <c r="P424" s="228">
        <f>O424*H424</f>
        <v>0</v>
      </c>
      <c r="Q424" s="228">
        <v>0.055</v>
      </c>
      <c r="R424" s="228">
        <f>Q424*H424</f>
        <v>5.2684500000000005</v>
      </c>
      <c r="S424" s="228">
        <v>0</v>
      </c>
      <c r="T424" s="229">
        <f>S424*H424</f>
        <v>0</v>
      </c>
      <c r="AR424" s="230" t="s">
        <v>248</v>
      </c>
      <c r="AT424" s="230" t="s">
        <v>302</v>
      </c>
      <c r="AU424" s="230" t="s">
        <v>82</v>
      </c>
      <c r="AY424" s="17" t="s">
        <v>128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7" t="s">
        <v>80</v>
      </c>
      <c r="BK424" s="231">
        <f>ROUND(I424*H424,2)</f>
        <v>0</v>
      </c>
      <c r="BL424" s="17" t="s">
        <v>144</v>
      </c>
      <c r="BM424" s="230" t="s">
        <v>571</v>
      </c>
    </row>
    <row r="425" s="1" customFormat="1">
      <c r="B425" s="38"/>
      <c r="C425" s="39"/>
      <c r="D425" s="232" t="s">
        <v>138</v>
      </c>
      <c r="E425" s="39"/>
      <c r="F425" s="233" t="s">
        <v>572</v>
      </c>
      <c r="G425" s="39"/>
      <c r="H425" s="39"/>
      <c r="I425" s="145"/>
      <c r="J425" s="39"/>
      <c r="K425" s="39"/>
      <c r="L425" s="43"/>
      <c r="M425" s="234"/>
      <c r="N425" s="83"/>
      <c r="O425" s="83"/>
      <c r="P425" s="83"/>
      <c r="Q425" s="83"/>
      <c r="R425" s="83"/>
      <c r="S425" s="83"/>
      <c r="T425" s="84"/>
      <c r="AT425" s="17" t="s">
        <v>138</v>
      </c>
      <c r="AU425" s="17" t="s">
        <v>82</v>
      </c>
    </row>
    <row r="426" s="13" customFormat="1">
      <c r="B426" s="245"/>
      <c r="C426" s="246"/>
      <c r="D426" s="232" t="s">
        <v>140</v>
      </c>
      <c r="E426" s="247" t="s">
        <v>19</v>
      </c>
      <c r="F426" s="248" t="s">
        <v>573</v>
      </c>
      <c r="G426" s="246"/>
      <c r="H426" s="249">
        <v>95.790000000000006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AT426" s="255" t="s">
        <v>140</v>
      </c>
      <c r="AU426" s="255" t="s">
        <v>82</v>
      </c>
      <c r="AV426" s="13" t="s">
        <v>82</v>
      </c>
      <c r="AW426" s="13" t="s">
        <v>33</v>
      </c>
      <c r="AX426" s="13" t="s">
        <v>73</v>
      </c>
      <c r="AY426" s="255" t="s">
        <v>128</v>
      </c>
    </row>
    <row r="427" s="14" customFormat="1">
      <c r="B427" s="256"/>
      <c r="C427" s="257"/>
      <c r="D427" s="232" t="s">
        <v>140</v>
      </c>
      <c r="E427" s="258" t="s">
        <v>19</v>
      </c>
      <c r="F427" s="259" t="s">
        <v>143</v>
      </c>
      <c r="G427" s="257"/>
      <c r="H427" s="260">
        <v>95.790000000000006</v>
      </c>
      <c r="I427" s="261"/>
      <c r="J427" s="257"/>
      <c r="K427" s="257"/>
      <c r="L427" s="262"/>
      <c r="M427" s="263"/>
      <c r="N427" s="264"/>
      <c r="O427" s="264"/>
      <c r="P427" s="264"/>
      <c r="Q427" s="264"/>
      <c r="R427" s="264"/>
      <c r="S427" s="264"/>
      <c r="T427" s="265"/>
      <c r="AT427" s="266" t="s">
        <v>140</v>
      </c>
      <c r="AU427" s="266" t="s">
        <v>82</v>
      </c>
      <c r="AV427" s="14" t="s">
        <v>144</v>
      </c>
      <c r="AW427" s="14" t="s">
        <v>33</v>
      </c>
      <c r="AX427" s="14" t="s">
        <v>80</v>
      </c>
      <c r="AY427" s="266" t="s">
        <v>128</v>
      </c>
    </row>
    <row r="428" s="1" customFormat="1" ht="16.5" customHeight="1">
      <c r="B428" s="38"/>
      <c r="C428" s="219" t="s">
        <v>574</v>
      </c>
      <c r="D428" s="219" t="s">
        <v>131</v>
      </c>
      <c r="E428" s="220" t="s">
        <v>575</v>
      </c>
      <c r="F428" s="221" t="s">
        <v>576</v>
      </c>
      <c r="G428" s="222" t="s">
        <v>217</v>
      </c>
      <c r="H428" s="223">
        <v>12.42</v>
      </c>
      <c r="I428" s="224"/>
      <c r="J428" s="225">
        <f>ROUND(I428*H428,2)</f>
        <v>0</v>
      </c>
      <c r="K428" s="221" t="s">
        <v>147</v>
      </c>
      <c r="L428" s="43"/>
      <c r="M428" s="226" t="s">
        <v>19</v>
      </c>
      <c r="N428" s="227" t="s">
        <v>44</v>
      </c>
      <c r="O428" s="83"/>
      <c r="P428" s="228">
        <f>O428*H428</f>
        <v>0</v>
      </c>
      <c r="Q428" s="228">
        <v>2.2563399999999998</v>
      </c>
      <c r="R428" s="228">
        <f>Q428*H428</f>
        <v>28.023742799999997</v>
      </c>
      <c r="S428" s="228">
        <v>0</v>
      </c>
      <c r="T428" s="229">
        <f>S428*H428</f>
        <v>0</v>
      </c>
      <c r="AR428" s="230" t="s">
        <v>144</v>
      </c>
      <c r="AT428" s="230" t="s">
        <v>131</v>
      </c>
      <c r="AU428" s="230" t="s">
        <v>82</v>
      </c>
      <c r="AY428" s="17" t="s">
        <v>128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7" t="s">
        <v>80</v>
      </c>
      <c r="BK428" s="231">
        <f>ROUND(I428*H428,2)</f>
        <v>0</v>
      </c>
      <c r="BL428" s="17" t="s">
        <v>144</v>
      </c>
      <c r="BM428" s="230" t="s">
        <v>577</v>
      </c>
    </row>
    <row r="429" s="1" customFormat="1">
      <c r="B429" s="38"/>
      <c r="C429" s="39"/>
      <c r="D429" s="232" t="s">
        <v>138</v>
      </c>
      <c r="E429" s="39"/>
      <c r="F429" s="233" t="s">
        <v>578</v>
      </c>
      <c r="G429" s="39"/>
      <c r="H429" s="39"/>
      <c r="I429" s="145"/>
      <c r="J429" s="39"/>
      <c r="K429" s="39"/>
      <c r="L429" s="43"/>
      <c r="M429" s="234"/>
      <c r="N429" s="83"/>
      <c r="O429" s="83"/>
      <c r="P429" s="83"/>
      <c r="Q429" s="83"/>
      <c r="R429" s="83"/>
      <c r="S429" s="83"/>
      <c r="T429" s="84"/>
      <c r="AT429" s="17" t="s">
        <v>138</v>
      </c>
      <c r="AU429" s="17" t="s">
        <v>82</v>
      </c>
    </row>
    <row r="430" s="12" customFormat="1">
      <c r="B430" s="235"/>
      <c r="C430" s="236"/>
      <c r="D430" s="232" t="s">
        <v>140</v>
      </c>
      <c r="E430" s="237" t="s">
        <v>19</v>
      </c>
      <c r="F430" s="238" t="s">
        <v>208</v>
      </c>
      <c r="G430" s="236"/>
      <c r="H430" s="237" t="s">
        <v>19</v>
      </c>
      <c r="I430" s="239"/>
      <c r="J430" s="236"/>
      <c r="K430" s="236"/>
      <c r="L430" s="240"/>
      <c r="M430" s="241"/>
      <c r="N430" s="242"/>
      <c r="O430" s="242"/>
      <c r="P430" s="242"/>
      <c r="Q430" s="242"/>
      <c r="R430" s="242"/>
      <c r="S430" s="242"/>
      <c r="T430" s="243"/>
      <c r="AT430" s="244" t="s">
        <v>140</v>
      </c>
      <c r="AU430" s="244" t="s">
        <v>82</v>
      </c>
      <c r="AV430" s="12" t="s">
        <v>80</v>
      </c>
      <c r="AW430" s="12" t="s">
        <v>33</v>
      </c>
      <c r="AX430" s="12" t="s">
        <v>73</v>
      </c>
      <c r="AY430" s="244" t="s">
        <v>128</v>
      </c>
    </row>
    <row r="431" s="13" customFormat="1">
      <c r="B431" s="245"/>
      <c r="C431" s="246"/>
      <c r="D431" s="232" t="s">
        <v>140</v>
      </c>
      <c r="E431" s="247" t="s">
        <v>19</v>
      </c>
      <c r="F431" s="248" t="s">
        <v>579</v>
      </c>
      <c r="G431" s="246"/>
      <c r="H431" s="249">
        <v>7.7999999999999998</v>
      </c>
      <c r="I431" s="250"/>
      <c r="J431" s="246"/>
      <c r="K431" s="246"/>
      <c r="L431" s="251"/>
      <c r="M431" s="252"/>
      <c r="N431" s="253"/>
      <c r="O431" s="253"/>
      <c r="P431" s="253"/>
      <c r="Q431" s="253"/>
      <c r="R431" s="253"/>
      <c r="S431" s="253"/>
      <c r="T431" s="254"/>
      <c r="AT431" s="255" t="s">
        <v>140</v>
      </c>
      <c r="AU431" s="255" t="s">
        <v>82</v>
      </c>
      <c r="AV431" s="13" t="s">
        <v>82</v>
      </c>
      <c r="AW431" s="13" t="s">
        <v>33</v>
      </c>
      <c r="AX431" s="13" t="s">
        <v>73</v>
      </c>
      <c r="AY431" s="255" t="s">
        <v>128</v>
      </c>
    </row>
    <row r="432" s="13" customFormat="1">
      <c r="B432" s="245"/>
      <c r="C432" s="246"/>
      <c r="D432" s="232" t="s">
        <v>140</v>
      </c>
      <c r="E432" s="247" t="s">
        <v>19</v>
      </c>
      <c r="F432" s="248" t="s">
        <v>580</v>
      </c>
      <c r="G432" s="246"/>
      <c r="H432" s="249">
        <v>1.8600000000000001</v>
      </c>
      <c r="I432" s="250"/>
      <c r="J432" s="246"/>
      <c r="K432" s="246"/>
      <c r="L432" s="251"/>
      <c r="M432" s="252"/>
      <c r="N432" s="253"/>
      <c r="O432" s="253"/>
      <c r="P432" s="253"/>
      <c r="Q432" s="253"/>
      <c r="R432" s="253"/>
      <c r="S432" s="253"/>
      <c r="T432" s="254"/>
      <c r="AT432" s="255" t="s">
        <v>140</v>
      </c>
      <c r="AU432" s="255" t="s">
        <v>82</v>
      </c>
      <c r="AV432" s="13" t="s">
        <v>82</v>
      </c>
      <c r="AW432" s="13" t="s">
        <v>33</v>
      </c>
      <c r="AX432" s="13" t="s">
        <v>73</v>
      </c>
      <c r="AY432" s="255" t="s">
        <v>128</v>
      </c>
    </row>
    <row r="433" s="13" customFormat="1">
      <c r="B433" s="245"/>
      <c r="C433" s="246"/>
      <c r="D433" s="232" t="s">
        <v>140</v>
      </c>
      <c r="E433" s="247" t="s">
        <v>19</v>
      </c>
      <c r="F433" s="248" t="s">
        <v>581</v>
      </c>
      <c r="G433" s="246"/>
      <c r="H433" s="249">
        <v>0.95999999999999996</v>
      </c>
      <c r="I433" s="250"/>
      <c r="J433" s="246"/>
      <c r="K433" s="246"/>
      <c r="L433" s="251"/>
      <c r="M433" s="252"/>
      <c r="N433" s="253"/>
      <c r="O433" s="253"/>
      <c r="P433" s="253"/>
      <c r="Q433" s="253"/>
      <c r="R433" s="253"/>
      <c r="S433" s="253"/>
      <c r="T433" s="254"/>
      <c r="AT433" s="255" t="s">
        <v>140</v>
      </c>
      <c r="AU433" s="255" t="s">
        <v>82</v>
      </c>
      <c r="AV433" s="13" t="s">
        <v>82</v>
      </c>
      <c r="AW433" s="13" t="s">
        <v>33</v>
      </c>
      <c r="AX433" s="13" t="s">
        <v>73</v>
      </c>
      <c r="AY433" s="255" t="s">
        <v>128</v>
      </c>
    </row>
    <row r="434" s="13" customFormat="1">
      <c r="B434" s="245"/>
      <c r="C434" s="246"/>
      <c r="D434" s="232" t="s">
        <v>140</v>
      </c>
      <c r="E434" s="247" t="s">
        <v>19</v>
      </c>
      <c r="F434" s="248" t="s">
        <v>582</v>
      </c>
      <c r="G434" s="246"/>
      <c r="H434" s="249">
        <v>1.8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AT434" s="255" t="s">
        <v>140</v>
      </c>
      <c r="AU434" s="255" t="s">
        <v>82</v>
      </c>
      <c r="AV434" s="13" t="s">
        <v>82</v>
      </c>
      <c r="AW434" s="13" t="s">
        <v>33</v>
      </c>
      <c r="AX434" s="13" t="s">
        <v>73</v>
      </c>
      <c r="AY434" s="255" t="s">
        <v>128</v>
      </c>
    </row>
    <row r="435" s="14" customFormat="1">
      <c r="B435" s="256"/>
      <c r="C435" s="257"/>
      <c r="D435" s="232" t="s">
        <v>140</v>
      </c>
      <c r="E435" s="258" t="s">
        <v>19</v>
      </c>
      <c r="F435" s="259" t="s">
        <v>143</v>
      </c>
      <c r="G435" s="257"/>
      <c r="H435" s="260">
        <v>12.42</v>
      </c>
      <c r="I435" s="261"/>
      <c r="J435" s="257"/>
      <c r="K435" s="257"/>
      <c r="L435" s="262"/>
      <c r="M435" s="263"/>
      <c r="N435" s="264"/>
      <c r="O435" s="264"/>
      <c r="P435" s="264"/>
      <c r="Q435" s="264"/>
      <c r="R435" s="264"/>
      <c r="S435" s="264"/>
      <c r="T435" s="265"/>
      <c r="AT435" s="266" t="s">
        <v>140</v>
      </c>
      <c r="AU435" s="266" t="s">
        <v>82</v>
      </c>
      <c r="AV435" s="14" t="s">
        <v>144</v>
      </c>
      <c r="AW435" s="14" t="s">
        <v>33</v>
      </c>
      <c r="AX435" s="14" t="s">
        <v>80</v>
      </c>
      <c r="AY435" s="266" t="s">
        <v>128</v>
      </c>
    </row>
    <row r="436" s="1" customFormat="1" ht="16.5" customHeight="1">
      <c r="B436" s="38"/>
      <c r="C436" s="219" t="s">
        <v>583</v>
      </c>
      <c r="D436" s="219" t="s">
        <v>131</v>
      </c>
      <c r="E436" s="220" t="s">
        <v>584</v>
      </c>
      <c r="F436" s="221" t="s">
        <v>585</v>
      </c>
      <c r="G436" s="222" t="s">
        <v>203</v>
      </c>
      <c r="H436" s="223">
        <v>15</v>
      </c>
      <c r="I436" s="224"/>
      <c r="J436" s="225">
        <f>ROUND(I436*H436,2)</f>
        <v>0</v>
      </c>
      <c r="K436" s="221" t="s">
        <v>147</v>
      </c>
      <c r="L436" s="43"/>
      <c r="M436" s="226" t="s">
        <v>19</v>
      </c>
      <c r="N436" s="227" t="s">
        <v>44</v>
      </c>
      <c r="O436" s="83"/>
      <c r="P436" s="228">
        <f>O436*H436</f>
        <v>0</v>
      </c>
      <c r="Q436" s="228">
        <v>0.0043</v>
      </c>
      <c r="R436" s="228">
        <f>Q436*H436</f>
        <v>0.064500000000000002</v>
      </c>
      <c r="S436" s="228">
        <v>0</v>
      </c>
      <c r="T436" s="229">
        <f>S436*H436</f>
        <v>0</v>
      </c>
      <c r="AR436" s="230" t="s">
        <v>144</v>
      </c>
      <c r="AT436" s="230" t="s">
        <v>131</v>
      </c>
      <c r="AU436" s="230" t="s">
        <v>82</v>
      </c>
      <c r="AY436" s="17" t="s">
        <v>128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7" t="s">
        <v>80</v>
      </c>
      <c r="BK436" s="231">
        <f>ROUND(I436*H436,2)</f>
        <v>0</v>
      </c>
      <c r="BL436" s="17" t="s">
        <v>144</v>
      </c>
      <c r="BM436" s="230" t="s">
        <v>586</v>
      </c>
    </row>
    <row r="437" s="1" customFormat="1">
      <c r="B437" s="38"/>
      <c r="C437" s="39"/>
      <c r="D437" s="232" t="s">
        <v>138</v>
      </c>
      <c r="E437" s="39"/>
      <c r="F437" s="233" t="s">
        <v>587</v>
      </c>
      <c r="G437" s="39"/>
      <c r="H437" s="39"/>
      <c r="I437" s="145"/>
      <c r="J437" s="39"/>
      <c r="K437" s="39"/>
      <c r="L437" s="43"/>
      <c r="M437" s="234"/>
      <c r="N437" s="83"/>
      <c r="O437" s="83"/>
      <c r="P437" s="83"/>
      <c r="Q437" s="83"/>
      <c r="R437" s="83"/>
      <c r="S437" s="83"/>
      <c r="T437" s="84"/>
      <c r="AT437" s="17" t="s">
        <v>138</v>
      </c>
      <c r="AU437" s="17" t="s">
        <v>82</v>
      </c>
    </row>
    <row r="438" s="1" customFormat="1">
      <c r="B438" s="38"/>
      <c r="C438" s="39"/>
      <c r="D438" s="232" t="s">
        <v>206</v>
      </c>
      <c r="E438" s="39"/>
      <c r="F438" s="270" t="s">
        <v>588</v>
      </c>
      <c r="G438" s="39"/>
      <c r="H438" s="39"/>
      <c r="I438" s="145"/>
      <c r="J438" s="39"/>
      <c r="K438" s="39"/>
      <c r="L438" s="43"/>
      <c r="M438" s="234"/>
      <c r="N438" s="83"/>
      <c r="O438" s="83"/>
      <c r="P438" s="83"/>
      <c r="Q438" s="83"/>
      <c r="R438" s="83"/>
      <c r="S438" s="83"/>
      <c r="T438" s="84"/>
      <c r="AT438" s="17" t="s">
        <v>206</v>
      </c>
      <c r="AU438" s="17" t="s">
        <v>82</v>
      </c>
    </row>
    <row r="439" s="12" customFormat="1">
      <c r="B439" s="235"/>
      <c r="C439" s="236"/>
      <c r="D439" s="232" t="s">
        <v>140</v>
      </c>
      <c r="E439" s="237" t="s">
        <v>19</v>
      </c>
      <c r="F439" s="238" t="s">
        <v>208</v>
      </c>
      <c r="G439" s="236"/>
      <c r="H439" s="237" t="s">
        <v>19</v>
      </c>
      <c r="I439" s="239"/>
      <c r="J439" s="236"/>
      <c r="K439" s="236"/>
      <c r="L439" s="240"/>
      <c r="M439" s="241"/>
      <c r="N439" s="242"/>
      <c r="O439" s="242"/>
      <c r="P439" s="242"/>
      <c r="Q439" s="242"/>
      <c r="R439" s="242"/>
      <c r="S439" s="242"/>
      <c r="T439" s="243"/>
      <c r="AT439" s="244" t="s">
        <v>140</v>
      </c>
      <c r="AU439" s="244" t="s">
        <v>82</v>
      </c>
      <c r="AV439" s="12" t="s">
        <v>80</v>
      </c>
      <c r="AW439" s="12" t="s">
        <v>33</v>
      </c>
      <c r="AX439" s="12" t="s">
        <v>73</v>
      </c>
      <c r="AY439" s="244" t="s">
        <v>128</v>
      </c>
    </row>
    <row r="440" s="13" customFormat="1">
      <c r="B440" s="245"/>
      <c r="C440" s="246"/>
      <c r="D440" s="232" t="s">
        <v>140</v>
      </c>
      <c r="E440" s="247" t="s">
        <v>19</v>
      </c>
      <c r="F440" s="248" t="s">
        <v>589</v>
      </c>
      <c r="G440" s="246"/>
      <c r="H440" s="249">
        <v>15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AT440" s="255" t="s">
        <v>140</v>
      </c>
      <c r="AU440" s="255" t="s">
        <v>82</v>
      </c>
      <c r="AV440" s="13" t="s">
        <v>82</v>
      </c>
      <c r="AW440" s="13" t="s">
        <v>33</v>
      </c>
      <c r="AX440" s="13" t="s">
        <v>73</v>
      </c>
      <c r="AY440" s="255" t="s">
        <v>128</v>
      </c>
    </row>
    <row r="441" s="14" customFormat="1">
      <c r="B441" s="256"/>
      <c r="C441" s="257"/>
      <c r="D441" s="232" t="s">
        <v>140</v>
      </c>
      <c r="E441" s="258" t="s">
        <v>19</v>
      </c>
      <c r="F441" s="259" t="s">
        <v>143</v>
      </c>
      <c r="G441" s="257"/>
      <c r="H441" s="260">
        <v>15</v>
      </c>
      <c r="I441" s="261"/>
      <c r="J441" s="257"/>
      <c r="K441" s="257"/>
      <c r="L441" s="262"/>
      <c r="M441" s="263"/>
      <c r="N441" s="264"/>
      <c r="O441" s="264"/>
      <c r="P441" s="264"/>
      <c r="Q441" s="264"/>
      <c r="R441" s="264"/>
      <c r="S441" s="264"/>
      <c r="T441" s="265"/>
      <c r="AT441" s="266" t="s">
        <v>140</v>
      </c>
      <c r="AU441" s="266" t="s">
        <v>82</v>
      </c>
      <c r="AV441" s="14" t="s">
        <v>144</v>
      </c>
      <c r="AW441" s="14" t="s">
        <v>33</v>
      </c>
      <c r="AX441" s="14" t="s">
        <v>80</v>
      </c>
      <c r="AY441" s="266" t="s">
        <v>128</v>
      </c>
    </row>
    <row r="442" s="1" customFormat="1" ht="16.5" customHeight="1">
      <c r="B442" s="38"/>
      <c r="C442" s="219" t="s">
        <v>590</v>
      </c>
      <c r="D442" s="219" t="s">
        <v>131</v>
      </c>
      <c r="E442" s="220" t="s">
        <v>591</v>
      </c>
      <c r="F442" s="221" t="s">
        <v>592</v>
      </c>
      <c r="G442" s="222" t="s">
        <v>203</v>
      </c>
      <c r="H442" s="223">
        <v>15</v>
      </c>
      <c r="I442" s="224"/>
      <c r="J442" s="225">
        <f>ROUND(I442*H442,2)</f>
        <v>0</v>
      </c>
      <c r="K442" s="221" t="s">
        <v>147</v>
      </c>
      <c r="L442" s="43"/>
      <c r="M442" s="226" t="s">
        <v>19</v>
      </c>
      <c r="N442" s="227" t="s">
        <v>44</v>
      </c>
      <c r="O442" s="83"/>
      <c r="P442" s="228">
        <f>O442*H442</f>
        <v>0</v>
      </c>
      <c r="Q442" s="228">
        <v>0</v>
      </c>
      <c r="R442" s="228">
        <f>Q442*H442</f>
        <v>0</v>
      </c>
      <c r="S442" s="228">
        <v>0</v>
      </c>
      <c r="T442" s="229">
        <f>S442*H442</f>
        <v>0</v>
      </c>
      <c r="AR442" s="230" t="s">
        <v>144</v>
      </c>
      <c r="AT442" s="230" t="s">
        <v>131</v>
      </c>
      <c r="AU442" s="230" t="s">
        <v>82</v>
      </c>
      <c r="AY442" s="17" t="s">
        <v>128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7" t="s">
        <v>80</v>
      </c>
      <c r="BK442" s="231">
        <f>ROUND(I442*H442,2)</f>
        <v>0</v>
      </c>
      <c r="BL442" s="17" t="s">
        <v>144</v>
      </c>
      <c r="BM442" s="230" t="s">
        <v>593</v>
      </c>
    </row>
    <row r="443" s="1" customFormat="1">
      <c r="B443" s="38"/>
      <c r="C443" s="39"/>
      <c r="D443" s="232" t="s">
        <v>138</v>
      </c>
      <c r="E443" s="39"/>
      <c r="F443" s="233" t="s">
        <v>594</v>
      </c>
      <c r="G443" s="39"/>
      <c r="H443" s="39"/>
      <c r="I443" s="145"/>
      <c r="J443" s="39"/>
      <c r="K443" s="39"/>
      <c r="L443" s="43"/>
      <c r="M443" s="234"/>
      <c r="N443" s="83"/>
      <c r="O443" s="83"/>
      <c r="P443" s="83"/>
      <c r="Q443" s="83"/>
      <c r="R443" s="83"/>
      <c r="S443" s="83"/>
      <c r="T443" s="84"/>
      <c r="AT443" s="17" t="s">
        <v>138</v>
      </c>
      <c r="AU443" s="17" t="s">
        <v>82</v>
      </c>
    </row>
    <row r="444" s="1" customFormat="1">
      <c r="B444" s="38"/>
      <c r="C444" s="39"/>
      <c r="D444" s="232" t="s">
        <v>206</v>
      </c>
      <c r="E444" s="39"/>
      <c r="F444" s="270" t="s">
        <v>595</v>
      </c>
      <c r="G444" s="39"/>
      <c r="H444" s="39"/>
      <c r="I444" s="145"/>
      <c r="J444" s="39"/>
      <c r="K444" s="39"/>
      <c r="L444" s="43"/>
      <c r="M444" s="234"/>
      <c r="N444" s="83"/>
      <c r="O444" s="83"/>
      <c r="P444" s="83"/>
      <c r="Q444" s="83"/>
      <c r="R444" s="83"/>
      <c r="S444" s="83"/>
      <c r="T444" s="84"/>
      <c r="AT444" s="17" t="s">
        <v>206</v>
      </c>
      <c r="AU444" s="17" t="s">
        <v>82</v>
      </c>
    </row>
    <row r="445" s="12" customFormat="1">
      <c r="B445" s="235"/>
      <c r="C445" s="236"/>
      <c r="D445" s="232" t="s">
        <v>140</v>
      </c>
      <c r="E445" s="237" t="s">
        <v>19</v>
      </c>
      <c r="F445" s="238" t="s">
        <v>208</v>
      </c>
      <c r="G445" s="236"/>
      <c r="H445" s="237" t="s">
        <v>19</v>
      </c>
      <c r="I445" s="239"/>
      <c r="J445" s="236"/>
      <c r="K445" s="236"/>
      <c r="L445" s="240"/>
      <c r="M445" s="241"/>
      <c r="N445" s="242"/>
      <c r="O445" s="242"/>
      <c r="P445" s="242"/>
      <c r="Q445" s="242"/>
      <c r="R445" s="242"/>
      <c r="S445" s="242"/>
      <c r="T445" s="243"/>
      <c r="AT445" s="244" t="s">
        <v>140</v>
      </c>
      <c r="AU445" s="244" t="s">
        <v>82</v>
      </c>
      <c r="AV445" s="12" t="s">
        <v>80</v>
      </c>
      <c r="AW445" s="12" t="s">
        <v>33</v>
      </c>
      <c r="AX445" s="12" t="s">
        <v>73</v>
      </c>
      <c r="AY445" s="244" t="s">
        <v>128</v>
      </c>
    </row>
    <row r="446" s="13" customFormat="1">
      <c r="B446" s="245"/>
      <c r="C446" s="246"/>
      <c r="D446" s="232" t="s">
        <v>140</v>
      </c>
      <c r="E446" s="247" t="s">
        <v>19</v>
      </c>
      <c r="F446" s="248" t="s">
        <v>589</v>
      </c>
      <c r="G446" s="246"/>
      <c r="H446" s="249">
        <v>15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AT446" s="255" t="s">
        <v>140</v>
      </c>
      <c r="AU446" s="255" t="s">
        <v>82</v>
      </c>
      <c r="AV446" s="13" t="s">
        <v>82</v>
      </c>
      <c r="AW446" s="13" t="s">
        <v>33</v>
      </c>
      <c r="AX446" s="13" t="s">
        <v>73</v>
      </c>
      <c r="AY446" s="255" t="s">
        <v>128</v>
      </c>
    </row>
    <row r="447" s="14" customFormat="1">
      <c r="B447" s="256"/>
      <c r="C447" s="257"/>
      <c r="D447" s="232" t="s">
        <v>140</v>
      </c>
      <c r="E447" s="258" t="s">
        <v>19</v>
      </c>
      <c r="F447" s="259" t="s">
        <v>143</v>
      </c>
      <c r="G447" s="257"/>
      <c r="H447" s="260">
        <v>15</v>
      </c>
      <c r="I447" s="261"/>
      <c r="J447" s="257"/>
      <c r="K447" s="257"/>
      <c r="L447" s="262"/>
      <c r="M447" s="263"/>
      <c r="N447" s="264"/>
      <c r="O447" s="264"/>
      <c r="P447" s="264"/>
      <c r="Q447" s="264"/>
      <c r="R447" s="264"/>
      <c r="S447" s="264"/>
      <c r="T447" s="265"/>
      <c r="AT447" s="266" t="s">
        <v>140</v>
      </c>
      <c r="AU447" s="266" t="s">
        <v>82</v>
      </c>
      <c r="AV447" s="14" t="s">
        <v>144</v>
      </c>
      <c r="AW447" s="14" t="s">
        <v>33</v>
      </c>
      <c r="AX447" s="14" t="s">
        <v>80</v>
      </c>
      <c r="AY447" s="266" t="s">
        <v>128</v>
      </c>
    </row>
    <row r="448" s="11" customFormat="1" ht="22.8" customHeight="1">
      <c r="B448" s="203"/>
      <c r="C448" s="204"/>
      <c r="D448" s="205" t="s">
        <v>72</v>
      </c>
      <c r="E448" s="217" t="s">
        <v>596</v>
      </c>
      <c r="F448" s="217" t="s">
        <v>597</v>
      </c>
      <c r="G448" s="204"/>
      <c r="H448" s="204"/>
      <c r="I448" s="207"/>
      <c r="J448" s="218">
        <f>BK448</f>
        <v>0</v>
      </c>
      <c r="K448" s="204"/>
      <c r="L448" s="209"/>
      <c r="M448" s="210"/>
      <c r="N448" s="211"/>
      <c r="O448" s="211"/>
      <c r="P448" s="212">
        <f>SUM(P449:P460)</f>
        <v>0</v>
      </c>
      <c r="Q448" s="211"/>
      <c r="R448" s="212">
        <f>SUM(R449:R460)</f>
        <v>0</v>
      </c>
      <c r="S448" s="211"/>
      <c r="T448" s="213">
        <f>SUM(T449:T460)</f>
        <v>0</v>
      </c>
      <c r="AR448" s="214" t="s">
        <v>80</v>
      </c>
      <c r="AT448" s="215" t="s">
        <v>72</v>
      </c>
      <c r="AU448" s="215" t="s">
        <v>80</v>
      </c>
      <c r="AY448" s="214" t="s">
        <v>128</v>
      </c>
      <c r="BK448" s="216">
        <f>SUM(BK449:BK460)</f>
        <v>0</v>
      </c>
    </row>
    <row r="449" s="1" customFormat="1" ht="16.5" customHeight="1">
      <c r="B449" s="38"/>
      <c r="C449" s="219" t="s">
        <v>598</v>
      </c>
      <c r="D449" s="219" t="s">
        <v>131</v>
      </c>
      <c r="E449" s="220" t="s">
        <v>599</v>
      </c>
      <c r="F449" s="221" t="s">
        <v>600</v>
      </c>
      <c r="G449" s="222" t="s">
        <v>289</v>
      </c>
      <c r="H449" s="223">
        <v>4.6849999999999996</v>
      </c>
      <c r="I449" s="224"/>
      <c r="J449" s="225">
        <f>ROUND(I449*H449,2)</f>
        <v>0</v>
      </c>
      <c r="K449" s="221" t="s">
        <v>147</v>
      </c>
      <c r="L449" s="43"/>
      <c r="M449" s="226" t="s">
        <v>19</v>
      </c>
      <c r="N449" s="227" t="s">
        <v>44</v>
      </c>
      <c r="O449" s="83"/>
      <c r="P449" s="228">
        <f>O449*H449</f>
        <v>0</v>
      </c>
      <c r="Q449" s="228">
        <v>0</v>
      </c>
      <c r="R449" s="228">
        <f>Q449*H449</f>
        <v>0</v>
      </c>
      <c r="S449" s="228">
        <v>0</v>
      </c>
      <c r="T449" s="229">
        <f>S449*H449</f>
        <v>0</v>
      </c>
      <c r="AR449" s="230" t="s">
        <v>144</v>
      </c>
      <c r="AT449" s="230" t="s">
        <v>131</v>
      </c>
      <c r="AU449" s="230" t="s">
        <v>82</v>
      </c>
      <c r="AY449" s="17" t="s">
        <v>128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7" t="s">
        <v>80</v>
      </c>
      <c r="BK449" s="231">
        <f>ROUND(I449*H449,2)</f>
        <v>0</v>
      </c>
      <c r="BL449" s="17" t="s">
        <v>144</v>
      </c>
      <c r="BM449" s="230" t="s">
        <v>601</v>
      </c>
    </row>
    <row r="450" s="1" customFormat="1">
      <c r="B450" s="38"/>
      <c r="C450" s="39"/>
      <c r="D450" s="232" t="s">
        <v>138</v>
      </c>
      <c r="E450" s="39"/>
      <c r="F450" s="233" t="s">
        <v>602</v>
      </c>
      <c r="G450" s="39"/>
      <c r="H450" s="39"/>
      <c r="I450" s="145"/>
      <c r="J450" s="39"/>
      <c r="K450" s="39"/>
      <c r="L450" s="43"/>
      <c r="M450" s="234"/>
      <c r="N450" s="83"/>
      <c r="O450" s="83"/>
      <c r="P450" s="83"/>
      <c r="Q450" s="83"/>
      <c r="R450" s="83"/>
      <c r="S450" s="83"/>
      <c r="T450" s="84"/>
      <c r="AT450" s="17" t="s">
        <v>138</v>
      </c>
      <c r="AU450" s="17" t="s">
        <v>82</v>
      </c>
    </row>
    <row r="451" s="1" customFormat="1">
      <c r="B451" s="38"/>
      <c r="C451" s="39"/>
      <c r="D451" s="232" t="s">
        <v>206</v>
      </c>
      <c r="E451" s="39"/>
      <c r="F451" s="270" t="s">
        <v>603</v>
      </c>
      <c r="G451" s="39"/>
      <c r="H451" s="39"/>
      <c r="I451" s="145"/>
      <c r="J451" s="39"/>
      <c r="K451" s="39"/>
      <c r="L451" s="43"/>
      <c r="M451" s="234"/>
      <c r="N451" s="83"/>
      <c r="O451" s="83"/>
      <c r="P451" s="83"/>
      <c r="Q451" s="83"/>
      <c r="R451" s="83"/>
      <c r="S451" s="83"/>
      <c r="T451" s="84"/>
      <c r="AT451" s="17" t="s">
        <v>206</v>
      </c>
      <c r="AU451" s="17" t="s">
        <v>82</v>
      </c>
    </row>
    <row r="452" s="1" customFormat="1" ht="16.5" customHeight="1">
      <c r="B452" s="38"/>
      <c r="C452" s="219" t="s">
        <v>604</v>
      </c>
      <c r="D452" s="219" t="s">
        <v>131</v>
      </c>
      <c r="E452" s="220" t="s">
        <v>605</v>
      </c>
      <c r="F452" s="221" t="s">
        <v>606</v>
      </c>
      <c r="G452" s="222" t="s">
        <v>289</v>
      </c>
      <c r="H452" s="223">
        <v>42.164999999999999</v>
      </c>
      <c r="I452" s="224"/>
      <c r="J452" s="225">
        <f>ROUND(I452*H452,2)</f>
        <v>0</v>
      </c>
      <c r="K452" s="221" t="s">
        <v>147</v>
      </c>
      <c r="L452" s="43"/>
      <c r="M452" s="226" t="s">
        <v>19</v>
      </c>
      <c r="N452" s="227" t="s">
        <v>44</v>
      </c>
      <c r="O452" s="83"/>
      <c r="P452" s="228">
        <f>O452*H452</f>
        <v>0</v>
      </c>
      <c r="Q452" s="228">
        <v>0</v>
      </c>
      <c r="R452" s="228">
        <f>Q452*H452</f>
        <v>0</v>
      </c>
      <c r="S452" s="228">
        <v>0</v>
      </c>
      <c r="T452" s="229">
        <f>S452*H452</f>
        <v>0</v>
      </c>
      <c r="AR452" s="230" t="s">
        <v>144</v>
      </c>
      <c r="AT452" s="230" t="s">
        <v>131</v>
      </c>
      <c r="AU452" s="230" t="s">
        <v>82</v>
      </c>
      <c r="AY452" s="17" t="s">
        <v>128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7" t="s">
        <v>80</v>
      </c>
      <c r="BK452" s="231">
        <f>ROUND(I452*H452,2)</f>
        <v>0</v>
      </c>
      <c r="BL452" s="17" t="s">
        <v>144</v>
      </c>
      <c r="BM452" s="230" t="s">
        <v>607</v>
      </c>
    </row>
    <row r="453" s="1" customFormat="1">
      <c r="B453" s="38"/>
      <c r="C453" s="39"/>
      <c r="D453" s="232" t="s">
        <v>138</v>
      </c>
      <c r="E453" s="39"/>
      <c r="F453" s="233" t="s">
        <v>608</v>
      </c>
      <c r="G453" s="39"/>
      <c r="H453" s="39"/>
      <c r="I453" s="145"/>
      <c r="J453" s="39"/>
      <c r="K453" s="39"/>
      <c r="L453" s="43"/>
      <c r="M453" s="234"/>
      <c r="N453" s="83"/>
      <c r="O453" s="83"/>
      <c r="P453" s="83"/>
      <c r="Q453" s="83"/>
      <c r="R453" s="83"/>
      <c r="S453" s="83"/>
      <c r="T453" s="84"/>
      <c r="AT453" s="17" t="s">
        <v>138</v>
      </c>
      <c r="AU453" s="17" t="s">
        <v>82</v>
      </c>
    </row>
    <row r="454" s="1" customFormat="1">
      <c r="B454" s="38"/>
      <c r="C454" s="39"/>
      <c r="D454" s="232" t="s">
        <v>206</v>
      </c>
      <c r="E454" s="39"/>
      <c r="F454" s="270" t="s">
        <v>603</v>
      </c>
      <c r="G454" s="39"/>
      <c r="H454" s="39"/>
      <c r="I454" s="145"/>
      <c r="J454" s="39"/>
      <c r="K454" s="39"/>
      <c r="L454" s="43"/>
      <c r="M454" s="234"/>
      <c r="N454" s="83"/>
      <c r="O454" s="83"/>
      <c r="P454" s="83"/>
      <c r="Q454" s="83"/>
      <c r="R454" s="83"/>
      <c r="S454" s="83"/>
      <c r="T454" s="84"/>
      <c r="AT454" s="17" t="s">
        <v>206</v>
      </c>
      <c r="AU454" s="17" t="s">
        <v>82</v>
      </c>
    </row>
    <row r="455" s="13" customFormat="1">
      <c r="B455" s="245"/>
      <c r="C455" s="246"/>
      <c r="D455" s="232" t="s">
        <v>140</v>
      </c>
      <c r="E455" s="246"/>
      <c r="F455" s="248" t="s">
        <v>609</v>
      </c>
      <c r="G455" s="246"/>
      <c r="H455" s="249">
        <v>42.164999999999999</v>
      </c>
      <c r="I455" s="250"/>
      <c r="J455" s="246"/>
      <c r="K455" s="246"/>
      <c r="L455" s="251"/>
      <c r="M455" s="252"/>
      <c r="N455" s="253"/>
      <c r="O455" s="253"/>
      <c r="P455" s="253"/>
      <c r="Q455" s="253"/>
      <c r="R455" s="253"/>
      <c r="S455" s="253"/>
      <c r="T455" s="254"/>
      <c r="AT455" s="255" t="s">
        <v>140</v>
      </c>
      <c r="AU455" s="255" t="s">
        <v>82</v>
      </c>
      <c r="AV455" s="13" t="s">
        <v>82</v>
      </c>
      <c r="AW455" s="13" t="s">
        <v>4</v>
      </c>
      <c r="AX455" s="13" t="s">
        <v>80</v>
      </c>
      <c r="AY455" s="255" t="s">
        <v>128</v>
      </c>
    </row>
    <row r="456" s="1" customFormat="1" ht="16.5" customHeight="1">
      <c r="B456" s="38"/>
      <c r="C456" s="219" t="s">
        <v>610</v>
      </c>
      <c r="D456" s="219" t="s">
        <v>131</v>
      </c>
      <c r="E456" s="220" t="s">
        <v>611</v>
      </c>
      <c r="F456" s="221" t="s">
        <v>612</v>
      </c>
      <c r="G456" s="222" t="s">
        <v>289</v>
      </c>
      <c r="H456" s="223">
        <v>4.6849999999999996</v>
      </c>
      <c r="I456" s="224"/>
      <c r="J456" s="225">
        <f>ROUND(I456*H456,2)</f>
        <v>0</v>
      </c>
      <c r="K456" s="221" t="s">
        <v>147</v>
      </c>
      <c r="L456" s="43"/>
      <c r="M456" s="226" t="s">
        <v>19</v>
      </c>
      <c r="N456" s="227" t="s">
        <v>44</v>
      </c>
      <c r="O456" s="83"/>
      <c r="P456" s="228">
        <f>O456*H456</f>
        <v>0</v>
      </c>
      <c r="Q456" s="228">
        <v>0</v>
      </c>
      <c r="R456" s="228">
        <f>Q456*H456</f>
        <v>0</v>
      </c>
      <c r="S456" s="228">
        <v>0</v>
      </c>
      <c r="T456" s="229">
        <f>S456*H456</f>
        <v>0</v>
      </c>
      <c r="AR456" s="230" t="s">
        <v>144</v>
      </c>
      <c r="AT456" s="230" t="s">
        <v>131</v>
      </c>
      <c r="AU456" s="230" t="s">
        <v>82</v>
      </c>
      <c r="AY456" s="17" t="s">
        <v>128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7" t="s">
        <v>80</v>
      </c>
      <c r="BK456" s="231">
        <f>ROUND(I456*H456,2)</f>
        <v>0</v>
      </c>
      <c r="BL456" s="17" t="s">
        <v>144</v>
      </c>
      <c r="BM456" s="230" t="s">
        <v>613</v>
      </c>
    </row>
    <row r="457" s="1" customFormat="1">
      <c r="B457" s="38"/>
      <c r="C457" s="39"/>
      <c r="D457" s="232" t="s">
        <v>138</v>
      </c>
      <c r="E457" s="39"/>
      <c r="F457" s="233" t="s">
        <v>614</v>
      </c>
      <c r="G457" s="39"/>
      <c r="H457" s="39"/>
      <c r="I457" s="145"/>
      <c r="J457" s="39"/>
      <c r="K457" s="39"/>
      <c r="L457" s="43"/>
      <c r="M457" s="234"/>
      <c r="N457" s="83"/>
      <c r="O457" s="83"/>
      <c r="P457" s="83"/>
      <c r="Q457" s="83"/>
      <c r="R457" s="83"/>
      <c r="S457" s="83"/>
      <c r="T457" s="84"/>
      <c r="AT457" s="17" t="s">
        <v>138</v>
      </c>
      <c r="AU457" s="17" t="s">
        <v>82</v>
      </c>
    </row>
    <row r="458" s="1" customFormat="1">
      <c r="B458" s="38"/>
      <c r="C458" s="39"/>
      <c r="D458" s="232" t="s">
        <v>206</v>
      </c>
      <c r="E458" s="39"/>
      <c r="F458" s="270" t="s">
        <v>615</v>
      </c>
      <c r="G458" s="39"/>
      <c r="H458" s="39"/>
      <c r="I458" s="145"/>
      <c r="J458" s="39"/>
      <c r="K458" s="39"/>
      <c r="L458" s="43"/>
      <c r="M458" s="234"/>
      <c r="N458" s="83"/>
      <c r="O458" s="83"/>
      <c r="P458" s="83"/>
      <c r="Q458" s="83"/>
      <c r="R458" s="83"/>
      <c r="S458" s="83"/>
      <c r="T458" s="84"/>
      <c r="AT458" s="17" t="s">
        <v>206</v>
      </c>
      <c r="AU458" s="17" t="s">
        <v>82</v>
      </c>
    </row>
    <row r="459" s="13" customFormat="1">
      <c r="B459" s="245"/>
      <c r="C459" s="246"/>
      <c r="D459" s="232" t="s">
        <v>140</v>
      </c>
      <c r="E459" s="247" t="s">
        <v>19</v>
      </c>
      <c r="F459" s="248" t="s">
        <v>616</v>
      </c>
      <c r="G459" s="246"/>
      <c r="H459" s="249">
        <v>4.6849999999999996</v>
      </c>
      <c r="I459" s="250"/>
      <c r="J459" s="246"/>
      <c r="K459" s="246"/>
      <c r="L459" s="251"/>
      <c r="M459" s="252"/>
      <c r="N459" s="253"/>
      <c r="O459" s="253"/>
      <c r="P459" s="253"/>
      <c r="Q459" s="253"/>
      <c r="R459" s="253"/>
      <c r="S459" s="253"/>
      <c r="T459" s="254"/>
      <c r="AT459" s="255" t="s">
        <v>140</v>
      </c>
      <c r="AU459" s="255" t="s">
        <v>82</v>
      </c>
      <c r="AV459" s="13" t="s">
        <v>82</v>
      </c>
      <c r="AW459" s="13" t="s">
        <v>33</v>
      </c>
      <c r="AX459" s="13" t="s">
        <v>73</v>
      </c>
      <c r="AY459" s="255" t="s">
        <v>128</v>
      </c>
    </row>
    <row r="460" s="14" customFormat="1">
      <c r="B460" s="256"/>
      <c r="C460" s="257"/>
      <c r="D460" s="232" t="s">
        <v>140</v>
      </c>
      <c r="E460" s="258" t="s">
        <v>19</v>
      </c>
      <c r="F460" s="259" t="s">
        <v>143</v>
      </c>
      <c r="G460" s="257"/>
      <c r="H460" s="260">
        <v>4.6849999999999996</v>
      </c>
      <c r="I460" s="261"/>
      <c r="J460" s="257"/>
      <c r="K460" s="257"/>
      <c r="L460" s="262"/>
      <c r="M460" s="263"/>
      <c r="N460" s="264"/>
      <c r="O460" s="264"/>
      <c r="P460" s="264"/>
      <c r="Q460" s="264"/>
      <c r="R460" s="264"/>
      <c r="S460" s="264"/>
      <c r="T460" s="265"/>
      <c r="AT460" s="266" t="s">
        <v>140</v>
      </c>
      <c r="AU460" s="266" t="s">
        <v>82</v>
      </c>
      <c r="AV460" s="14" t="s">
        <v>144</v>
      </c>
      <c r="AW460" s="14" t="s">
        <v>33</v>
      </c>
      <c r="AX460" s="14" t="s">
        <v>80</v>
      </c>
      <c r="AY460" s="266" t="s">
        <v>128</v>
      </c>
    </row>
    <row r="461" s="11" customFormat="1" ht="22.8" customHeight="1">
      <c r="B461" s="203"/>
      <c r="C461" s="204"/>
      <c r="D461" s="205" t="s">
        <v>72</v>
      </c>
      <c r="E461" s="217" t="s">
        <v>617</v>
      </c>
      <c r="F461" s="217" t="s">
        <v>618</v>
      </c>
      <c r="G461" s="204"/>
      <c r="H461" s="204"/>
      <c r="I461" s="207"/>
      <c r="J461" s="218">
        <f>BK461</f>
        <v>0</v>
      </c>
      <c r="K461" s="204"/>
      <c r="L461" s="209"/>
      <c r="M461" s="210"/>
      <c r="N461" s="211"/>
      <c r="O461" s="211"/>
      <c r="P461" s="212">
        <f>SUM(P462:P464)</f>
        <v>0</v>
      </c>
      <c r="Q461" s="211"/>
      <c r="R461" s="212">
        <f>SUM(R462:R464)</f>
        <v>0</v>
      </c>
      <c r="S461" s="211"/>
      <c r="T461" s="213">
        <f>SUM(T462:T464)</f>
        <v>0</v>
      </c>
      <c r="AR461" s="214" t="s">
        <v>80</v>
      </c>
      <c r="AT461" s="215" t="s">
        <v>72</v>
      </c>
      <c r="AU461" s="215" t="s">
        <v>80</v>
      </c>
      <c r="AY461" s="214" t="s">
        <v>128</v>
      </c>
      <c r="BK461" s="216">
        <f>SUM(BK462:BK464)</f>
        <v>0</v>
      </c>
    </row>
    <row r="462" s="1" customFormat="1" ht="16.5" customHeight="1">
      <c r="B462" s="38"/>
      <c r="C462" s="219" t="s">
        <v>619</v>
      </c>
      <c r="D462" s="219" t="s">
        <v>131</v>
      </c>
      <c r="E462" s="220" t="s">
        <v>620</v>
      </c>
      <c r="F462" s="221" t="s">
        <v>621</v>
      </c>
      <c r="G462" s="222" t="s">
        <v>289</v>
      </c>
      <c r="H462" s="223">
        <v>201.547</v>
      </c>
      <c r="I462" s="224"/>
      <c r="J462" s="225">
        <f>ROUND(I462*H462,2)</f>
        <v>0</v>
      </c>
      <c r="K462" s="221" t="s">
        <v>147</v>
      </c>
      <c r="L462" s="43"/>
      <c r="M462" s="226" t="s">
        <v>19</v>
      </c>
      <c r="N462" s="227" t="s">
        <v>44</v>
      </c>
      <c r="O462" s="83"/>
      <c r="P462" s="228">
        <f>O462*H462</f>
        <v>0</v>
      </c>
      <c r="Q462" s="228">
        <v>0</v>
      </c>
      <c r="R462" s="228">
        <f>Q462*H462</f>
        <v>0</v>
      </c>
      <c r="S462" s="228">
        <v>0</v>
      </c>
      <c r="T462" s="229">
        <f>S462*H462</f>
        <v>0</v>
      </c>
      <c r="AR462" s="230" t="s">
        <v>144</v>
      </c>
      <c r="AT462" s="230" t="s">
        <v>131</v>
      </c>
      <c r="AU462" s="230" t="s">
        <v>82</v>
      </c>
      <c r="AY462" s="17" t="s">
        <v>128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7" t="s">
        <v>80</v>
      </c>
      <c r="BK462" s="231">
        <f>ROUND(I462*H462,2)</f>
        <v>0</v>
      </c>
      <c r="BL462" s="17" t="s">
        <v>144</v>
      </c>
      <c r="BM462" s="230" t="s">
        <v>622</v>
      </c>
    </row>
    <row r="463" s="1" customFormat="1">
      <c r="B463" s="38"/>
      <c r="C463" s="39"/>
      <c r="D463" s="232" t="s">
        <v>138</v>
      </c>
      <c r="E463" s="39"/>
      <c r="F463" s="233" t="s">
        <v>623</v>
      </c>
      <c r="G463" s="39"/>
      <c r="H463" s="39"/>
      <c r="I463" s="145"/>
      <c r="J463" s="39"/>
      <c r="K463" s="39"/>
      <c r="L463" s="43"/>
      <c r="M463" s="234"/>
      <c r="N463" s="83"/>
      <c r="O463" s="83"/>
      <c r="P463" s="83"/>
      <c r="Q463" s="83"/>
      <c r="R463" s="83"/>
      <c r="S463" s="83"/>
      <c r="T463" s="84"/>
      <c r="AT463" s="17" t="s">
        <v>138</v>
      </c>
      <c r="AU463" s="17" t="s">
        <v>82</v>
      </c>
    </row>
    <row r="464" s="1" customFormat="1">
      <c r="B464" s="38"/>
      <c r="C464" s="39"/>
      <c r="D464" s="232" t="s">
        <v>206</v>
      </c>
      <c r="E464" s="39"/>
      <c r="F464" s="270" t="s">
        <v>624</v>
      </c>
      <c r="G464" s="39"/>
      <c r="H464" s="39"/>
      <c r="I464" s="145"/>
      <c r="J464" s="39"/>
      <c r="K464" s="39"/>
      <c r="L464" s="43"/>
      <c r="M464" s="234"/>
      <c r="N464" s="83"/>
      <c r="O464" s="83"/>
      <c r="P464" s="83"/>
      <c r="Q464" s="83"/>
      <c r="R464" s="83"/>
      <c r="S464" s="83"/>
      <c r="T464" s="84"/>
      <c r="AT464" s="17" t="s">
        <v>206</v>
      </c>
      <c r="AU464" s="17" t="s">
        <v>82</v>
      </c>
    </row>
    <row r="465" s="11" customFormat="1" ht="25.92" customHeight="1">
      <c r="B465" s="203"/>
      <c r="C465" s="204"/>
      <c r="D465" s="205" t="s">
        <v>72</v>
      </c>
      <c r="E465" s="206" t="s">
        <v>625</v>
      </c>
      <c r="F465" s="206" t="s">
        <v>626</v>
      </c>
      <c r="G465" s="204"/>
      <c r="H465" s="204"/>
      <c r="I465" s="207"/>
      <c r="J465" s="208">
        <f>BK465</f>
        <v>0</v>
      </c>
      <c r="K465" s="204"/>
      <c r="L465" s="209"/>
      <c r="M465" s="210"/>
      <c r="N465" s="211"/>
      <c r="O465" s="211"/>
      <c r="P465" s="212">
        <f>P466</f>
        <v>0</v>
      </c>
      <c r="Q465" s="211"/>
      <c r="R465" s="212">
        <f>R466</f>
        <v>0.0023112000000000002</v>
      </c>
      <c r="S465" s="211"/>
      <c r="T465" s="213">
        <f>T466</f>
        <v>0</v>
      </c>
      <c r="AR465" s="214" t="s">
        <v>82</v>
      </c>
      <c r="AT465" s="215" t="s">
        <v>72</v>
      </c>
      <c r="AU465" s="215" t="s">
        <v>73</v>
      </c>
      <c r="AY465" s="214" t="s">
        <v>128</v>
      </c>
      <c r="BK465" s="216">
        <f>BK466</f>
        <v>0</v>
      </c>
    </row>
    <row r="466" s="11" customFormat="1" ht="22.8" customHeight="1">
      <c r="B466" s="203"/>
      <c r="C466" s="204"/>
      <c r="D466" s="205" t="s">
        <v>72</v>
      </c>
      <c r="E466" s="217" t="s">
        <v>627</v>
      </c>
      <c r="F466" s="217" t="s">
        <v>628</v>
      </c>
      <c r="G466" s="204"/>
      <c r="H466" s="204"/>
      <c r="I466" s="207"/>
      <c r="J466" s="218">
        <f>BK466</f>
        <v>0</v>
      </c>
      <c r="K466" s="204"/>
      <c r="L466" s="209"/>
      <c r="M466" s="210"/>
      <c r="N466" s="211"/>
      <c r="O466" s="211"/>
      <c r="P466" s="212">
        <f>SUM(P467:P483)</f>
        <v>0</v>
      </c>
      <c r="Q466" s="211"/>
      <c r="R466" s="212">
        <f>SUM(R467:R483)</f>
        <v>0.0023112000000000002</v>
      </c>
      <c r="S466" s="211"/>
      <c r="T466" s="213">
        <f>SUM(T467:T483)</f>
        <v>0</v>
      </c>
      <c r="AR466" s="214" t="s">
        <v>82</v>
      </c>
      <c r="AT466" s="215" t="s">
        <v>72</v>
      </c>
      <c r="AU466" s="215" t="s">
        <v>80</v>
      </c>
      <c r="AY466" s="214" t="s">
        <v>128</v>
      </c>
      <c r="BK466" s="216">
        <f>SUM(BK467:BK483)</f>
        <v>0</v>
      </c>
    </row>
    <row r="467" s="1" customFormat="1" ht="16.5" customHeight="1">
      <c r="B467" s="38"/>
      <c r="C467" s="219" t="s">
        <v>629</v>
      </c>
      <c r="D467" s="219" t="s">
        <v>131</v>
      </c>
      <c r="E467" s="220" t="s">
        <v>630</v>
      </c>
      <c r="F467" s="221" t="s">
        <v>631</v>
      </c>
      <c r="G467" s="222" t="s">
        <v>305</v>
      </c>
      <c r="H467" s="223">
        <v>38.520000000000003</v>
      </c>
      <c r="I467" s="224"/>
      <c r="J467" s="225">
        <f>ROUND(I467*H467,2)</f>
        <v>0</v>
      </c>
      <c r="K467" s="221" t="s">
        <v>147</v>
      </c>
      <c r="L467" s="43"/>
      <c r="M467" s="226" t="s">
        <v>19</v>
      </c>
      <c r="N467" s="227" t="s">
        <v>44</v>
      </c>
      <c r="O467" s="83"/>
      <c r="P467" s="228">
        <f>O467*H467</f>
        <v>0</v>
      </c>
      <c r="Q467" s="228">
        <v>6.0000000000000002E-05</v>
      </c>
      <c r="R467" s="228">
        <f>Q467*H467</f>
        <v>0.0023112000000000002</v>
      </c>
      <c r="S467" s="228">
        <v>0</v>
      </c>
      <c r="T467" s="229">
        <f>S467*H467</f>
        <v>0</v>
      </c>
      <c r="AR467" s="230" t="s">
        <v>301</v>
      </c>
      <c r="AT467" s="230" t="s">
        <v>131</v>
      </c>
      <c r="AU467" s="230" t="s">
        <v>82</v>
      </c>
      <c r="AY467" s="17" t="s">
        <v>128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7" t="s">
        <v>80</v>
      </c>
      <c r="BK467" s="231">
        <f>ROUND(I467*H467,2)</f>
        <v>0</v>
      </c>
      <c r="BL467" s="17" t="s">
        <v>301</v>
      </c>
      <c r="BM467" s="230" t="s">
        <v>632</v>
      </c>
    </row>
    <row r="468" s="1" customFormat="1">
      <c r="B468" s="38"/>
      <c r="C468" s="39"/>
      <c r="D468" s="232" t="s">
        <v>138</v>
      </c>
      <c r="E468" s="39"/>
      <c r="F468" s="233" t="s">
        <v>633</v>
      </c>
      <c r="G468" s="39"/>
      <c r="H468" s="39"/>
      <c r="I468" s="145"/>
      <c r="J468" s="39"/>
      <c r="K468" s="39"/>
      <c r="L468" s="43"/>
      <c r="M468" s="234"/>
      <c r="N468" s="83"/>
      <c r="O468" s="83"/>
      <c r="P468" s="83"/>
      <c r="Q468" s="83"/>
      <c r="R468" s="83"/>
      <c r="S468" s="83"/>
      <c r="T468" s="84"/>
      <c r="AT468" s="17" t="s">
        <v>138</v>
      </c>
      <c r="AU468" s="17" t="s">
        <v>82</v>
      </c>
    </row>
    <row r="469" s="1" customFormat="1">
      <c r="B469" s="38"/>
      <c r="C469" s="39"/>
      <c r="D469" s="232" t="s">
        <v>206</v>
      </c>
      <c r="E469" s="39"/>
      <c r="F469" s="270" t="s">
        <v>634</v>
      </c>
      <c r="G469" s="39"/>
      <c r="H469" s="39"/>
      <c r="I469" s="145"/>
      <c r="J469" s="39"/>
      <c r="K469" s="39"/>
      <c r="L469" s="43"/>
      <c r="M469" s="234"/>
      <c r="N469" s="83"/>
      <c r="O469" s="83"/>
      <c r="P469" s="83"/>
      <c r="Q469" s="83"/>
      <c r="R469" s="83"/>
      <c r="S469" s="83"/>
      <c r="T469" s="84"/>
      <c r="AT469" s="17" t="s">
        <v>206</v>
      </c>
      <c r="AU469" s="17" t="s">
        <v>82</v>
      </c>
    </row>
    <row r="470" s="12" customFormat="1">
      <c r="B470" s="235"/>
      <c r="C470" s="236"/>
      <c r="D470" s="232" t="s">
        <v>140</v>
      </c>
      <c r="E470" s="237" t="s">
        <v>19</v>
      </c>
      <c r="F470" s="238" t="s">
        <v>208</v>
      </c>
      <c r="G470" s="236"/>
      <c r="H470" s="237" t="s">
        <v>19</v>
      </c>
      <c r="I470" s="239"/>
      <c r="J470" s="236"/>
      <c r="K470" s="236"/>
      <c r="L470" s="240"/>
      <c r="M470" s="241"/>
      <c r="N470" s="242"/>
      <c r="O470" s="242"/>
      <c r="P470" s="242"/>
      <c r="Q470" s="242"/>
      <c r="R470" s="242"/>
      <c r="S470" s="242"/>
      <c r="T470" s="243"/>
      <c r="AT470" s="244" t="s">
        <v>140</v>
      </c>
      <c r="AU470" s="244" t="s">
        <v>82</v>
      </c>
      <c r="AV470" s="12" t="s">
        <v>80</v>
      </c>
      <c r="AW470" s="12" t="s">
        <v>33</v>
      </c>
      <c r="AX470" s="12" t="s">
        <v>73</v>
      </c>
      <c r="AY470" s="244" t="s">
        <v>128</v>
      </c>
    </row>
    <row r="471" s="13" customFormat="1">
      <c r="B471" s="245"/>
      <c r="C471" s="246"/>
      <c r="D471" s="232" t="s">
        <v>140</v>
      </c>
      <c r="E471" s="247" t="s">
        <v>19</v>
      </c>
      <c r="F471" s="248" t="s">
        <v>635</v>
      </c>
      <c r="G471" s="246"/>
      <c r="H471" s="249">
        <v>38.520000000000003</v>
      </c>
      <c r="I471" s="250"/>
      <c r="J471" s="246"/>
      <c r="K471" s="246"/>
      <c r="L471" s="251"/>
      <c r="M471" s="252"/>
      <c r="N471" s="253"/>
      <c r="O471" s="253"/>
      <c r="P471" s="253"/>
      <c r="Q471" s="253"/>
      <c r="R471" s="253"/>
      <c r="S471" s="253"/>
      <c r="T471" s="254"/>
      <c r="AT471" s="255" t="s">
        <v>140</v>
      </c>
      <c r="AU471" s="255" t="s">
        <v>82</v>
      </c>
      <c r="AV471" s="13" t="s">
        <v>82</v>
      </c>
      <c r="AW471" s="13" t="s">
        <v>33</v>
      </c>
      <c r="AX471" s="13" t="s">
        <v>73</v>
      </c>
      <c r="AY471" s="255" t="s">
        <v>128</v>
      </c>
    </row>
    <row r="472" s="14" customFormat="1">
      <c r="B472" s="256"/>
      <c r="C472" s="257"/>
      <c r="D472" s="232" t="s">
        <v>140</v>
      </c>
      <c r="E472" s="258" t="s">
        <v>19</v>
      </c>
      <c r="F472" s="259" t="s">
        <v>143</v>
      </c>
      <c r="G472" s="257"/>
      <c r="H472" s="260">
        <v>38.520000000000003</v>
      </c>
      <c r="I472" s="261"/>
      <c r="J472" s="257"/>
      <c r="K472" s="257"/>
      <c r="L472" s="262"/>
      <c r="M472" s="263"/>
      <c r="N472" s="264"/>
      <c r="O472" s="264"/>
      <c r="P472" s="264"/>
      <c r="Q472" s="264"/>
      <c r="R472" s="264"/>
      <c r="S472" s="264"/>
      <c r="T472" s="265"/>
      <c r="AT472" s="266" t="s">
        <v>140</v>
      </c>
      <c r="AU472" s="266" t="s">
        <v>82</v>
      </c>
      <c r="AV472" s="14" t="s">
        <v>144</v>
      </c>
      <c r="AW472" s="14" t="s">
        <v>33</v>
      </c>
      <c r="AX472" s="14" t="s">
        <v>80</v>
      </c>
      <c r="AY472" s="266" t="s">
        <v>128</v>
      </c>
    </row>
    <row r="473" s="1" customFormat="1" ht="16.5" customHeight="1">
      <c r="B473" s="38"/>
      <c r="C473" s="219" t="s">
        <v>636</v>
      </c>
      <c r="D473" s="219" t="s">
        <v>131</v>
      </c>
      <c r="E473" s="220" t="s">
        <v>637</v>
      </c>
      <c r="F473" s="221" t="s">
        <v>638</v>
      </c>
      <c r="G473" s="222" t="s">
        <v>337</v>
      </c>
      <c r="H473" s="223">
        <v>8</v>
      </c>
      <c r="I473" s="224"/>
      <c r="J473" s="225">
        <f>ROUND(I473*H473,2)</f>
        <v>0</v>
      </c>
      <c r="K473" s="221" t="s">
        <v>19</v>
      </c>
      <c r="L473" s="43"/>
      <c r="M473" s="226" t="s">
        <v>19</v>
      </c>
      <c r="N473" s="227" t="s">
        <v>44</v>
      </c>
      <c r="O473" s="83"/>
      <c r="P473" s="228">
        <f>O473*H473</f>
        <v>0</v>
      </c>
      <c r="Q473" s="228">
        <v>0</v>
      </c>
      <c r="R473" s="228">
        <f>Q473*H473</f>
        <v>0</v>
      </c>
      <c r="S473" s="228">
        <v>0</v>
      </c>
      <c r="T473" s="229">
        <f>S473*H473</f>
        <v>0</v>
      </c>
      <c r="AR473" s="230" t="s">
        <v>301</v>
      </c>
      <c r="AT473" s="230" t="s">
        <v>131</v>
      </c>
      <c r="AU473" s="230" t="s">
        <v>82</v>
      </c>
      <c r="AY473" s="17" t="s">
        <v>128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7" t="s">
        <v>80</v>
      </c>
      <c r="BK473" s="231">
        <f>ROUND(I473*H473,2)</f>
        <v>0</v>
      </c>
      <c r="BL473" s="17" t="s">
        <v>301</v>
      </c>
      <c r="BM473" s="230" t="s">
        <v>639</v>
      </c>
    </row>
    <row r="474" s="1" customFormat="1">
      <c r="B474" s="38"/>
      <c r="C474" s="39"/>
      <c r="D474" s="232" t="s">
        <v>138</v>
      </c>
      <c r="E474" s="39"/>
      <c r="F474" s="233" t="s">
        <v>638</v>
      </c>
      <c r="G474" s="39"/>
      <c r="H474" s="39"/>
      <c r="I474" s="145"/>
      <c r="J474" s="39"/>
      <c r="K474" s="39"/>
      <c r="L474" s="43"/>
      <c r="M474" s="234"/>
      <c r="N474" s="83"/>
      <c r="O474" s="83"/>
      <c r="P474" s="83"/>
      <c r="Q474" s="83"/>
      <c r="R474" s="83"/>
      <c r="S474" s="83"/>
      <c r="T474" s="84"/>
      <c r="AT474" s="17" t="s">
        <v>138</v>
      </c>
      <c r="AU474" s="17" t="s">
        <v>82</v>
      </c>
    </row>
    <row r="475" s="13" customFormat="1">
      <c r="B475" s="245"/>
      <c r="C475" s="246"/>
      <c r="D475" s="232" t="s">
        <v>140</v>
      </c>
      <c r="E475" s="247" t="s">
        <v>19</v>
      </c>
      <c r="F475" s="248" t="s">
        <v>640</v>
      </c>
      <c r="G475" s="246"/>
      <c r="H475" s="249">
        <v>8</v>
      </c>
      <c r="I475" s="250"/>
      <c r="J475" s="246"/>
      <c r="K475" s="246"/>
      <c r="L475" s="251"/>
      <c r="M475" s="252"/>
      <c r="N475" s="253"/>
      <c r="O475" s="253"/>
      <c r="P475" s="253"/>
      <c r="Q475" s="253"/>
      <c r="R475" s="253"/>
      <c r="S475" s="253"/>
      <c r="T475" s="254"/>
      <c r="AT475" s="255" t="s">
        <v>140</v>
      </c>
      <c r="AU475" s="255" t="s">
        <v>82</v>
      </c>
      <c r="AV475" s="13" t="s">
        <v>82</v>
      </c>
      <c r="AW475" s="13" t="s">
        <v>33</v>
      </c>
      <c r="AX475" s="13" t="s">
        <v>73</v>
      </c>
      <c r="AY475" s="255" t="s">
        <v>128</v>
      </c>
    </row>
    <row r="476" s="14" customFormat="1">
      <c r="B476" s="256"/>
      <c r="C476" s="257"/>
      <c r="D476" s="232" t="s">
        <v>140</v>
      </c>
      <c r="E476" s="258" t="s">
        <v>19</v>
      </c>
      <c r="F476" s="259" t="s">
        <v>143</v>
      </c>
      <c r="G476" s="257"/>
      <c r="H476" s="260">
        <v>8</v>
      </c>
      <c r="I476" s="261"/>
      <c r="J476" s="257"/>
      <c r="K476" s="257"/>
      <c r="L476" s="262"/>
      <c r="M476" s="263"/>
      <c r="N476" s="264"/>
      <c r="O476" s="264"/>
      <c r="P476" s="264"/>
      <c r="Q476" s="264"/>
      <c r="R476" s="264"/>
      <c r="S476" s="264"/>
      <c r="T476" s="265"/>
      <c r="AT476" s="266" t="s">
        <v>140</v>
      </c>
      <c r="AU476" s="266" t="s">
        <v>82</v>
      </c>
      <c r="AV476" s="14" t="s">
        <v>144</v>
      </c>
      <c r="AW476" s="14" t="s">
        <v>33</v>
      </c>
      <c r="AX476" s="14" t="s">
        <v>80</v>
      </c>
      <c r="AY476" s="266" t="s">
        <v>128</v>
      </c>
    </row>
    <row r="477" s="1" customFormat="1" ht="16.5" customHeight="1">
      <c r="B477" s="38"/>
      <c r="C477" s="271" t="s">
        <v>641</v>
      </c>
      <c r="D477" s="271" t="s">
        <v>302</v>
      </c>
      <c r="E477" s="272" t="s">
        <v>642</v>
      </c>
      <c r="F477" s="273" t="s">
        <v>643</v>
      </c>
      <c r="G477" s="274" t="s">
        <v>305</v>
      </c>
      <c r="H477" s="275">
        <v>38.520000000000003</v>
      </c>
      <c r="I477" s="276"/>
      <c r="J477" s="277">
        <f>ROUND(I477*H477,2)</f>
        <v>0</v>
      </c>
      <c r="K477" s="273" t="s">
        <v>19</v>
      </c>
      <c r="L477" s="278"/>
      <c r="M477" s="279" t="s">
        <v>19</v>
      </c>
      <c r="N477" s="280" t="s">
        <v>44</v>
      </c>
      <c r="O477" s="83"/>
      <c r="P477" s="228">
        <f>O477*H477</f>
        <v>0</v>
      </c>
      <c r="Q477" s="228">
        <v>0</v>
      </c>
      <c r="R477" s="228">
        <f>Q477*H477</f>
        <v>0</v>
      </c>
      <c r="S477" s="228">
        <v>0</v>
      </c>
      <c r="T477" s="229">
        <f>S477*H477</f>
        <v>0</v>
      </c>
      <c r="AR477" s="230" t="s">
        <v>397</v>
      </c>
      <c r="AT477" s="230" t="s">
        <v>302</v>
      </c>
      <c r="AU477" s="230" t="s">
        <v>82</v>
      </c>
      <c r="AY477" s="17" t="s">
        <v>128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7" t="s">
        <v>80</v>
      </c>
      <c r="BK477" s="231">
        <f>ROUND(I477*H477,2)</f>
        <v>0</v>
      </c>
      <c r="BL477" s="17" t="s">
        <v>301</v>
      </c>
      <c r="BM477" s="230" t="s">
        <v>644</v>
      </c>
    </row>
    <row r="478" s="1" customFormat="1">
      <c r="B478" s="38"/>
      <c r="C478" s="39"/>
      <c r="D478" s="232" t="s">
        <v>138</v>
      </c>
      <c r="E478" s="39"/>
      <c r="F478" s="233" t="s">
        <v>645</v>
      </c>
      <c r="G478" s="39"/>
      <c r="H478" s="39"/>
      <c r="I478" s="145"/>
      <c r="J478" s="39"/>
      <c r="K478" s="39"/>
      <c r="L478" s="43"/>
      <c r="M478" s="234"/>
      <c r="N478" s="83"/>
      <c r="O478" s="83"/>
      <c r="P478" s="83"/>
      <c r="Q478" s="83"/>
      <c r="R478" s="83"/>
      <c r="S478" s="83"/>
      <c r="T478" s="84"/>
      <c r="AT478" s="17" t="s">
        <v>138</v>
      </c>
      <c r="AU478" s="17" t="s">
        <v>82</v>
      </c>
    </row>
    <row r="479" s="13" customFormat="1">
      <c r="B479" s="245"/>
      <c r="C479" s="246"/>
      <c r="D479" s="232" t="s">
        <v>140</v>
      </c>
      <c r="E479" s="247" t="s">
        <v>19</v>
      </c>
      <c r="F479" s="248" t="s">
        <v>646</v>
      </c>
      <c r="G479" s="246"/>
      <c r="H479" s="249">
        <v>38.520000000000003</v>
      </c>
      <c r="I479" s="250"/>
      <c r="J479" s="246"/>
      <c r="K479" s="246"/>
      <c r="L479" s="251"/>
      <c r="M479" s="252"/>
      <c r="N479" s="253"/>
      <c r="O479" s="253"/>
      <c r="P479" s="253"/>
      <c r="Q479" s="253"/>
      <c r="R479" s="253"/>
      <c r="S479" s="253"/>
      <c r="T479" s="254"/>
      <c r="AT479" s="255" t="s">
        <v>140</v>
      </c>
      <c r="AU479" s="255" t="s">
        <v>82</v>
      </c>
      <c r="AV479" s="13" t="s">
        <v>82</v>
      </c>
      <c r="AW479" s="13" t="s">
        <v>33</v>
      </c>
      <c r="AX479" s="13" t="s">
        <v>73</v>
      </c>
      <c r="AY479" s="255" t="s">
        <v>128</v>
      </c>
    </row>
    <row r="480" s="14" customFormat="1">
      <c r="B480" s="256"/>
      <c r="C480" s="257"/>
      <c r="D480" s="232" t="s">
        <v>140</v>
      </c>
      <c r="E480" s="258" t="s">
        <v>19</v>
      </c>
      <c r="F480" s="259" t="s">
        <v>143</v>
      </c>
      <c r="G480" s="257"/>
      <c r="H480" s="260">
        <v>38.520000000000003</v>
      </c>
      <c r="I480" s="261"/>
      <c r="J480" s="257"/>
      <c r="K480" s="257"/>
      <c r="L480" s="262"/>
      <c r="M480" s="263"/>
      <c r="N480" s="264"/>
      <c r="O480" s="264"/>
      <c r="P480" s="264"/>
      <c r="Q480" s="264"/>
      <c r="R480" s="264"/>
      <c r="S480" s="264"/>
      <c r="T480" s="265"/>
      <c r="AT480" s="266" t="s">
        <v>140</v>
      </c>
      <c r="AU480" s="266" t="s">
        <v>82</v>
      </c>
      <c r="AV480" s="14" t="s">
        <v>144</v>
      </c>
      <c r="AW480" s="14" t="s">
        <v>33</v>
      </c>
      <c r="AX480" s="14" t="s">
        <v>80</v>
      </c>
      <c r="AY480" s="266" t="s">
        <v>128</v>
      </c>
    </row>
    <row r="481" s="1" customFormat="1" ht="16.5" customHeight="1">
      <c r="B481" s="38"/>
      <c r="C481" s="219" t="s">
        <v>647</v>
      </c>
      <c r="D481" s="219" t="s">
        <v>131</v>
      </c>
      <c r="E481" s="220" t="s">
        <v>648</v>
      </c>
      <c r="F481" s="221" t="s">
        <v>649</v>
      </c>
      <c r="G481" s="222" t="s">
        <v>650</v>
      </c>
      <c r="H481" s="281"/>
      <c r="I481" s="224"/>
      <c r="J481" s="225">
        <f>ROUND(I481*H481,2)</f>
        <v>0</v>
      </c>
      <c r="K481" s="221" t="s">
        <v>147</v>
      </c>
      <c r="L481" s="43"/>
      <c r="M481" s="226" t="s">
        <v>19</v>
      </c>
      <c r="N481" s="227" t="s">
        <v>44</v>
      </c>
      <c r="O481" s="83"/>
      <c r="P481" s="228">
        <f>O481*H481</f>
        <v>0</v>
      </c>
      <c r="Q481" s="228">
        <v>0</v>
      </c>
      <c r="R481" s="228">
        <f>Q481*H481</f>
        <v>0</v>
      </c>
      <c r="S481" s="228">
        <v>0</v>
      </c>
      <c r="T481" s="229">
        <f>S481*H481</f>
        <v>0</v>
      </c>
      <c r="AR481" s="230" t="s">
        <v>301</v>
      </c>
      <c r="AT481" s="230" t="s">
        <v>131</v>
      </c>
      <c r="AU481" s="230" t="s">
        <v>82</v>
      </c>
      <c r="AY481" s="17" t="s">
        <v>128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7" t="s">
        <v>80</v>
      </c>
      <c r="BK481" s="231">
        <f>ROUND(I481*H481,2)</f>
        <v>0</v>
      </c>
      <c r="BL481" s="17" t="s">
        <v>301</v>
      </c>
      <c r="BM481" s="230" t="s">
        <v>651</v>
      </c>
    </row>
    <row r="482" s="1" customFormat="1">
      <c r="B482" s="38"/>
      <c r="C482" s="39"/>
      <c r="D482" s="232" t="s">
        <v>138</v>
      </c>
      <c r="E482" s="39"/>
      <c r="F482" s="233" t="s">
        <v>652</v>
      </c>
      <c r="G482" s="39"/>
      <c r="H482" s="39"/>
      <c r="I482" s="145"/>
      <c r="J482" s="39"/>
      <c r="K482" s="39"/>
      <c r="L482" s="43"/>
      <c r="M482" s="234"/>
      <c r="N482" s="83"/>
      <c r="O482" s="83"/>
      <c r="P482" s="83"/>
      <c r="Q482" s="83"/>
      <c r="R482" s="83"/>
      <c r="S482" s="83"/>
      <c r="T482" s="84"/>
      <c r="AT482" s="17" t="s">
        <v>138</v>
      </c>
      <c r="AU482" s="17" t="s">
        <v>82</v>
      </c>
    </row>
    <row r="483" s="1" customFormat="1">
      <c r="B483" s="38"/>
      <c r="C483" s="39"/>
      <c r="D483" s="232" t="s">
        <v>206</v>
      </c>
      <c r="E483" s="39"/>
      <c r="F483" s="270" t="s">
        <v>653</v>
      </c>
      <c r="G483" s="39"/>
      <c r="H483" s="39"/>
      <c r="I483" s="145"/>
      <c r="J483" s="39"/>
      <c r="K483" s="39"/>
      <c r="L483" s="43"/>
      <c r="M483" s="234"/>
      <c r="N483" s="83"/>
      <c r="O483" s="83"/>
      <c r="P483" s="83"/>
      <c r="Q483" s="83"/>
      <c r="R483" s="83"/>
      <c r="S483" s="83"/>
      <c r="T483" s="84"/>
      <c r="AT483" s="17" t="s">
        <v>206</v>
      </c>
      <c r="AU483" s="17" t="s">
        <v>82</v>
      </c>
    </row>
    <row r="484" s="11" customFormat="1" ht="25.92" customHeight="1">
      <c r="B484" s="203"/>
      <c r="C484" s="204"/>
      <c r="D484" s="205" t="s">
        <v>72</v>
      </c>
      <c r="E484" s="206" t="s">
        <v>302</v>
      </c>
      <c r="F484" s="206" t="s">
        <v>654</v>
      </c>
      <c r="G484" s="204"/>
      <c r="H484" s="204"/>
      <c r="I484" s="207"/>
      <c r="J484" s="208">
        <f>BK484</f>
        <v>0</v>
      </c>
      <c r="K484" s="204"/>
      <c r="L484" s="209"/>
      <c r="M484" s="210"/>
      <c r="N484" s="211"/>
      <c r="O484" s="211"/>
      <c r="P484" s="212">
        <f>P485</f>
        <v>0</v>
      </c>
      <c r="Q484" s="211"/>
      <c r="R484" s="212">
        <f>R485</f>
        <v>1.7424000000000002</v>
      </c>
      <c r="S484" s="211"/>
      <c r="T484" s="213">
        <f>T485</f>
        <v>0</v>
      </c>
      <c r="AR484" s="214" t="s">
        <v>151</v>
      </c>
      <c r="AT484" s="215" t="s">
        <v>72</v>
      </c>
      <c r="AU484" s="215" t="s">
        <v>73</v>
      </c>
      <c r="AY484" s="214" t="s">
        <v>128</v>
      </c>
      <c r="BK484" s="216">
        <f>BK485</f>
        <v>0</v>
      </c>
    </row>
    <row r="485" s="11" customFormat="1" ht="22.8" customHeight="1">
      <c r="B485" s="203"/>
      <c r="C485" s="204"/>
      <c r="D485" s="205" t="s">
        <v>72</v>
      </c>
      <c r="E485" s="217" t="s">
        <v>655</v>
      </c>
      <c r="F485" s="217" t="s">
        <v>656</v>
      </c>
      <c r="G485" s="204"/>
      <c r="H485" s="204"/>
      <c r="I485" s="207"/>
      <c r="J485" s="218">
        <f>BK485</f>
        <v>0</v>
      </c>
      <c r="K485" s="204"/>
      <c r="L485" s="209"/>
      <c r="M485" s="210"/>
      <c r="N485" s="211"/>
      <c r="O485" s="211"/>
      <c r="P485" s="212">
        <f>SUM(P486:P490)</f>
        <v>0</v>
      </c>
      <c r="Q485" s="211"/>
      <c r="R485" s="212">
        <f>SUM(R486:R490)</f>
        <v>1.7424000000000002</v>
      </c>
      <c r="S485" s="211"/>
      <c r="T485" s="213">
        <f>SUM(T486:T490)</f>
        <v>0</v>
      </c>
      <c r="AR485" s="214" t="s">
        <v>151</v>
      </c>
      <c r="AT485" s="215" t="s">
        <v>72</v>
      </c>
      <c r="AU485" s="215" t="s">
        <v>80</v>
      </c>
      <c r="AY485" s="214" t="s">
        <v>128</v>
      </c>
      <c r="BK485" s="216">
        <f>SUM(BK486:BK490)</f>
        <v>0</v>
      </c>
    </row>
    <row r="486" s="1" customFormat="1" ht="16.5" customHeight="1">
      <c r="B486" s="38"/>
      <c r="C486" s="219" t="s">
        <v>657</v>
      </c>
      <c r="D486" s="219" t="s">
        <v>131</v>
      </c>
      <c r="E486" s="220" t="s">
        <v>658</v>
      </c>
      <c r="F486" s="221" t="s">
        <v>659</v>
      </c>
      <c r="G486" s="222" t="s">
        <v>203</v>
      </c>
      <c r="H486" s="223">
        <v>22</v>
      </c>
      <c r="I486" s="224"/>
      <c r="J486" s="225">
        <f>ROUND(I486*H486,2)</f>
        <v>0</v>
      </c>
      <c r="K486" s="221" t="s">
        <v>147</v>
      </c>
      <c r="L486" s="43"/>
      <c r="M486" s="226" t="s">
        <v>19</v>
      </c>
      <c r="N486" s="227" t="s">
        <v>44</v>
      </c>
      <c r="O486" s="83"/>
      <c r="P486" s="228">
        <f>O486*H486</f>
        <v>0</v>
      </c>
      <c r="Q486" s="228">
        <v>0.079200000000000007</v>
      </c>
      <c r="R486" s="228">
        <f>Q486*H486</f>
        <v>1.7424000000000002</v>
      </c>
      <c r="S486" s="228">
        <v>0</v>
      </c>
      <c r="T486" s="229">
        <f>S486*H486</f>
        <v>0</v>
      </c>
      <c r="AR486" s="230" t="s">
        <v>598</v>
      </c>
      <c r="AT486" s="230" t="s">
        <v>131</v>
      </c>
      <c r="AU486" s="230" t="s">
        <v>82</v>
      </c>
      <c r="AY486" s="17" t="s">
        <v>128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7" t="s">
        <v>80</v>
      </c>
      <c r="BK486" s="231">
        <f>ROUND(I486*H486,2)</f>
        <v>0</v>
      </c>
      <c r="BL486" s="17" t="s">
        <v>598</v>
      </c>
      <c r="BM486" s="230" t="s">
        <v>660</v>
      </c>
    </row>
    <row r="487" s="1" customFormat="1">
      <c r="B487" s="38"/>
      <c r="C487" s="39"/>
      <c r="D487" s="232" t="s">
        <v>138</v>
      </c>
      <c r="E487" s="39"/>
      <c r="F487" s="233" t="s">
        <v>661</v>
      </c>
      <c r="G487" s="39"/>
      <c r="H487" s="39"/>
      <c r="I487" s="145"/>
      <c r="J487" s="39"/>
      <c r="K487" s="39"/>
      <c r="L487" s="43"/>
      <c r="M487" s="234"/>
      <c r="N487" s="83"/>
      <c r="O487" s="83"/>
      <c r="P487" s="83"/>
      <c r="Q487" s="83"/>
      <c r="R487" s="83"/>
      <c r="S487" s="83"/>
      <c r="T487" s="84"/>
      <c r="AT487" s="17" t="s">
        <v>138</v>
      </c>
      <c r="AU487" s="17" t="s">
        <v>82</v>
      </c>
    </row>
    <row r="488" s="1" customFormat="1">
      <c r="B488" s="38"/>
      <c r="C488" s="39"/>
      <c r="D488" s="232" t="s">
        <v>206</v>
      </c>
      <c r="E488" s="39"/>
      <c r="F488" s="270" t="s">
        <v>662</v>
      </c>
      <c r="G488" s="39"/>
      <c r="H488" s="39"/>
      <c r="I488" s="145"/>
      <c r="J488" s="39"/>
      <c r="K488" s="39"/>
      <c r="L488" s="43"/>
      <c r="M488" s="234"/>
      <c r="N488" s="83"/>
      <c r="O488" s="83"/>
      <c r="P488" s="83"/>
      <c r="Q488" s="83"/>
      <c r="R488" s="83"/>
      <c r="S488" s="83"/>
      <c r="T488" s="84"/>
      <c r="AT488" s="17" t="s">
        <v>206</v>
      </c>
      <c r="AU488" s="17" t="s">
        <v>82</v>
      </c>
    </row>
    <row r="489" s="13" customFormat="1">
      <c r="B489" s="245"/>
      <c r="C489" s="246"/>
      <c r="D489" s="232" t="s">
        <v>140</v>
      </c>
      <c r="E489" s="247" t="s">
        <v>19</v>
      </c>
      <c r="F489" s="248" t="s">
        <v>663</v>
      </c>
      <c r="G489" s="246"/>
      <c r="H489" s="249">
        <v>22</v>
      </c>
      <c r="I489" s="250"/>
      <c r="J489" s="246"/>
      <c r="K489" s="246"/>
      <c r="L489" s="251"/>
      <c r="M489" s="252"/>
      <c r="N489" s="253"/>
      <c r="O489" s="253"/>
      <c r="P489" s="253"/>
      <c r="Q489" s="253"/>
      <c r="R489" s="253"/>
      <c r="S489" s="253"/>
      <c r="T489" s="254"/>
      <c r="AT489" s="255" t="s">
        <v>140</v>
      </c>
      <c r="AU489" s="255" t="s">
        <v>82</v>
      </c>
      <c r="AV489" s="13" t="s">
        <v>82</v>
      </c>
      <c r="AW489" s="13" t="s">
        <v>33</v>
      </c>
      <c r="AX489" s="13" t="s">
        <v>73</v>
      </c>
      <c r="AY489" s="255" t="s">
        <v>128</v>
      </c>
    </row>
    <row r="490" s="14" customFormat="1">
      <c r="B490" s="256"/>
      <c r="C490" s="257"/>
      <c r="D490" s="232" t="s">
        <v>140</v>
      </c>
      <c r="E490" s="258" t="s">
        <v>19</v>
      </c>
      <c r="F490" s="259" t="s">
        <v>143</v>
      </c>
      <c r="G490" s="257"/>
      <c r="H490" s="260">
        <v>22</v>
      </c>
      <c r="I490" s="261"/>
      <c r="J490" s="257"/>
      <c r="K490" s="257"/>
      <c r="L490" s="262"/>
      <c r="M490" s="267"/>
      <c r="N490" s="268"/>
      <c r="O490" s="268"/>
      <c r="P490" s="268"/>
      <c r="Q490" s="268"/>
      <c r="R490" s="268"/>
      <c r="S490" s="268"/>
      <c r="T490" s="269"/>
      <c r="AT490" s="266" t="s">
        <v>140</v>
      </c>
      <c r="AU490" s="266" t="s">
        <v>82</v>
      </c>
      <c r="AV490" s="14" t="s">
        <v>144</v>
      </c>
      <c r="AW490" s="14" t="s">
        <v>33</v>
      </c>
      <c r="AX490" s="14" t="s">
        <v>80</v>
      </c>
      <c r="AY490" s="266" t="s">
        <v>128</v>
      </c>
    </row>
    <row r="491" s="1" customFormat="1" ht="6.96" customHeight="1">
      <c r="B491" s="58"/>
      <c r="C491" s="59"/>
      <c r="D491" s="59"/>
      <c r="E491" s="59"/>
      <c r="F491" s="59"/>
      <c r="G491" s="59"/>
      <c r="H491" s="59"/>
      <c r="I491" s="170"/>
      <c r="J491" s="59"/>
      <c r="K491" s="59"/>
      <c r="L491" s="43"/>
    </row>
  </sheetData>
  <sheetProtection sheet="1" autoFilter="0" formatColumns="0" formatRows="0" objects="1" scenarios="1" spinCount="100000" saltValue="AueqHg/hFPG0hL72GQHfusy86weKS4ngpV48haHb2DtWbK5fRhuV8y8QhX6k4RgekXLxuLxUFCf0/iS6/XNpDA==" hashValue="36yKf4+h5indIdwD8fmQWT7Wy02zmMsC3ABIlS8kIFSwmKH2+IqZ02w76YVQxq95dx0xzwiMFxTNTdwFfreMgQ==" algorithmName="SHA-512" password="DBAF"/>
  <autoFilter ref="C98:K4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93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82</v>
      </c>
    </row>
    <row r="4" ht="24.96" customHeight="1">
      <c r="B4" s="20"/>
      <c r="D4" s="141" t="s">
        <v>97</v>
      </c>
      <c r="L4" s="20"/>
      <c r="M4" s="142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3" t="s">
        <v>16</v>
      </c>
      <c r="L6" s="20"/>
    </row>
    <row r="7" ht="16.5" customHeight="1">
      <c r="B7" s="20"/>
      <c r="E7" s="144" t="str">
        <f>'Rekapitulace stavby'!K6</f>
        <v>Vybudování 4 parkovišť v městském obvodu Ostrava - Jih</v>
      </c>
      <c r="F7" s="143"/>
      <c r="G7" s="143"/>
      <c r="H7" s="143"/>
      <c r="L7" s="20"/>
    </row>
    <row r="8" ht="12" customHeight="1">
      <c r="B8" s="20"/>
      <c r="D8" s="143" t="s">
        <v>98</v>
      </c>
      <c r="L8" s="20"/>
    </row>
    <row r="9" s="1" customFormat="1" ht="16.5" customHeight="1">
      <c r="B9" s="43"/>
      <c r="E9" s="144" t="s">
        <v>99</v>
      </c>
      <c r="F9" s="1"/>
      <c r="G9" s="1"/>
      <c r="H9" s="1"/>
      <c r="I9" s="145"/>
      <c r="L9" s="43"/>
    </row>
    <row r="10" s="1" customFormat="1" ht="12" customHeight="1">
      <c r="B10" s="43"/>
      <c r="D10" s="143" t="s">
        <v>100</v>
      </c>
      <c r="I10" s="145"/>
      <c r="L10" s="43"/>
    </row>
    <row r="11" s="1" customFormat="1" ht="36.96" customHeight="1">
      <c r="B11" s="43"/>
      <c r="E11" s="146" t="s">
        <v>664</v>
      </c>
      <c r="F11" s="1"/>
      <c r="G11" s="1"/>
      <c r="H11" s="1"/>
      <c r="I11" s="145"/>
      <c r="L11" s="43"/>
    </row>
    <row r="12" s="1" customFormat="1">
      <c r="B12" s="43"/>
      <c r="I12" s="145"/>
      <c r="L12" s="43"/>
    </row>
    <row r="13" s="1" customFormat="1" ht="12" customHeight="1">
      <c r="B13" s="43"/>
      <c r="D13" s="143" t="s">
        <v>18</v>
      </c>
      <c r="F13" s="132" t="s">
        <v>19</v>
      </c>
      <c r="I13" s="147" t="s">
        <v>20</v>
      </c>
      <c r="J13" s="132" t="s">
        <v>19</v>
      </c>
      <c r="L13" s="43"/>
    </row>
    <row r="14" s="1" customFormat="1" ht="12" customHeight="1">
      <c r="B14" s="43"/>
      <c r="D14" s="143" t="s">
        <v>21</v>
      </c>
      <c r="F14" s="132" t="s">
        <v>22</v>
      </c>
      <c r="I14" s="147" t="s">
        <v>23</v>
      </c>
      <c r="J14" s="148" t="str">
        <f>'Rekapitulace stavby'!AN8</f>
        <v>31. 12. 2017</v>
      </c>
      <c r="L14" s="43"/>
    </row>
    <row r="15" s="1" customFormat="1" ht="10.8" customHeight="1">
      <c r="B15" s="43"/>
      <c r="I15" s="145"/>
      <c r="L15" s="43"/>
    </row>
    <row r="16" s="1" customFormat="1" ht="12" customHeight="1">
      <c r="B16" s="43"/>
      <c r="D16" s="143" t="s">
        <v>25</v>
      </c>
      <c r="I16" s="147" t="s">
        <v>26</v>
      </c>
      <c r="J16" s="132" t="s">
        <v>19</v>
      </c>
      <c r="L16" s="43"/>
    </row>
    <row r="17" s="1" customFormat="1" ht="18" customHeight="1">
      <c r="B17" s="43"/>
      <c r="E17" s="132" t="s">
        <v>27</v>
      </c>
      <c r="I17" s="147" t="s">
        <v>28</v>
      </c>
      <c r="J17" s="132" t="s">
        <v>19</v>
      </c>
      <c r="L17" s="43"/>
    </row>
    <row r="18" s="1" customFormat="1" ht="6.96" customHeight="1">
      <c r="B18" s="43"/>
      <c r="I18" s="145"/>
      <c r="L18" s="43"/>
    </row>
    <row r="19" s="1" customFormat="1" ht="12" customHeight="1">
      <c r="B19" s="43"/>
      <c r="D19" s="143" t="s">
        <v>29</v>
      </c>
      <c r="I19" s="147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2"/>
      <c r="G20" s="132"/>
      <c r="H20" s="132"/>
      <c r="I20" s="147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5"/>
      <c r="L21" s="43"/>
    </row>
    <row r="22" s="1" customFormat="1" ht="12" customHeight="1">
      <c r="B22" s="43"/>
      <c r="D22" s="143" t="s">
        <v>31</v>
      </c>
      <c r="I22" s="147" t="s">
        <v>26</v>
      </c>
      <c r="J22" s="132" t="s">
        <v>19</v>
      </c>
      <c r="L22" s="43"/>
    </row>
    <row r="23" s="1" customFormat="1" ht="18" customHeight="1">
      <c r="B23" s="43"/>
      <c r="E23" s="132" t="s">
        <v>32</v>
      </c>
      <c r="I23" s="147" t="s">
        <v>28</v>
      </c>
      <c r="J23" s="132" t="s">
        <v>19</v>
      </c>
      <c r="L23" s="43"/>
    </row>
    <row r="24" s="1" customFormat="1" ht="6.96" customHeight="1">
      <c r="B24" s="43"/>
      <c r="I24" s="145"/>
      <c r="L24" s="43"/>
    </row>
    <row r="25" s="1" customFormat="1" ht="12" customHeight="1">
      <c r="B25" s="43"/>
      <c r="D25" s="143" t="s">
        <v>34</v>
      </c>
      <c r="I25" s="147" t="s">
        <v>26</v>
      </c>
      <c r="J25" s="132" t="s">
        <v>35</v>
      </c>
      <c r="L25" s="43"/>
    </row>
    <row r="26" s="1" customFormat="1" ht="18" customHeight="1">
      <c r="B26" s="43"/>
      <c r="E26" s="132" t="s">
        <v>36</v>
      </c>
      <c r="I26" s="147" t="s">
        <v>28</v>
      </c>
      <c r="J26" s="132" t="s">
        <v>19</v>
      </c>
      <c r="L26" s="43"/>
    </row>
    <row r="27" s="1" customFormat="1" ht="6.96" customHeight="1">
      <c r="B27" s="43"/>
      <c r="I27" s="145"/>
      <c r="L27" s="43"/>
    </row>
    <row r="28" s="1" customFormat="1" ht="12" customHeight="1">
      <c r="B28" s="43"/>
      <c r="D28" s="143" t="s">
        <v>37</v>
      </c>
      <c r="I28" s="145"/>
      <c r="L28" s="43"/>
    </row>
    <row r="29" s="7" customFormat="1" ht="16.5" customHeight="1">
      <c r="B29" s="149"/>
      <c r="E29" s="150" t="s">
        <v>19</v>
      </c>
      <c r="F29" s="150"/>
      <c r="G29" s="150"/>
      <c r="H29" s="150"/>
      <c r="I29" s="151"/>
      <c r="L29" s="149"/>
    </row>
    <row r="30" s="1" customFormat="1" ht="6.96" customHeight="1">
      <c r="B30" s="43"/>
      <c r="I30" s="145"/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52"/>
      <c r="J31" s="75"/>
      <c r="K31" s="75"/>
      <c r="L31" s="43"/>
    </row>
    <row r="32" s="1" customFormat="1" ht="25.44" customHeight="1">
      <c r="B32" s="43"/>
      <c r="D32" s="153" t="s">
        <v>39</v>
      </c>
      <c r="I32" s="145"/>
      <c r="J32" s="154">
        <f>ROUND(J91, 2)</f>
        <v>0</v>
      </c>
      <c r="L32" s="43"/>
    </row>
    <row r="33" s="1" customFormat="1" ht="6.96" customHeight="1">
      <c r="B33" s="43"/>
      <c r="D33" s="75"/>
      <c r="E33" s="75"/>
      <c r="F33" s="75"/>
      <c r="G33" s="75"/>
      <c r="H33" s="75"/>
      <c r="I33" s="152"/>
      <c r="J33" s="75"/>
      <c r="K33" s="75"/>
      <c r="L33" s="43"/>
    </row>
    <row r="34" s="1" customFormat="1" ht="14.4" customHeight="1">
      <c r="B34" s="43"/>
      <c r="F34" s="155" t="s">
        <v>41</v>
      </c>
      <c r="I34" s="156" t="s">
        <v>40</v>
      </c>
      <c r="J34" s="155" t="s">
        <v>42</v>
      </c>
      <c r="L34" s="43"/>
    </row>
    <row r="35" s="1" customFormat="1" ht="14.4" customHeight="1">
      <c r="B35" s="43"/>
      <c r="D35" s="157" t="s">
        <v>43</v>
      </c>
      <c r="E35" s="143" t="s">
        <v>44</v>
      </c>
      <c r="F35" s="158">
        <f>ROUND((SUM(BE91:BE268)),  2)</f>
        <v>0</v>
      </c>
      <c r="I35" s="159">
        <v>0.20999999999999999</v>
      </c>
      <c r="J35" s="158">
        <f>ROUND(((SUM(BE91:BE268))*I35),  2)</f>
        <v>0</v>
      </c>
      <c r="L35" s="43"/>
    </row>
    <row r="36" s="1" customFormat="1" ht="14.4" customHeight="1">
      <c r="B36" s="43"/>
      <c r="E36" s="143" t="s">
        <v>45</v>
      </c>
      <c r="F36" s="158">
        <f>ROUND((SUM(BF91:BF268)),  2)</f>
        <v>0</v>
      </c>
      <c r="I36" s="159">
        <v>0.14999999999999999</v>
      </c>
      <c r="J36" s="158">
        <f>ROUND(((SUM(BF91:BF268))*I36),  2)</f>
        <v>0</v>
      </c>
      <c r="L36" s="43"/>
    </row>
    <row r="37" hidden="1" s="1" customFormat="1" ht="14.4" customHeight="1">
      <c r="B37" s="43"/>
      <c r="E37" s="143" t="s">
        <v>46</v>
      </c>
      <c r="F37" s="158">
        <f>ROUND((SUM(BG91:BG268)),  2)</f>
        <v>0</v>
      </c>
      <c r="I37" s="159">
        <v>0.20999999999999999</v>
      </c>
      <c r="J37" s="158">
        <f>0</f>
        <v>0</v>
      </c>
      <c r="L37" s="43"/>
    </row>
    <row r="38" hidden="1" s="1" customFormat="1" ht="14.4" customHeight="1">
      <c r="B38" s="43"/>
      <c r="E38" s="143" t="s">
        <v>47</v>
      </c>
      <c r="F38" s="158">
        <f>ROUND((SUM(BH91:BH268)),  2)</f>
        <v>0</v>
      </c>
      <c r="I38" s="159">
        <v>0.14999999999999999</v>
      </c>
      <c r="J38" s="158">
        <f>0</f>
        <v>0</v>
      </c>
      <c r="L38" s="43"/>
    </row>
    <row r="39" hidden="1" s="1" customFormat="1" ht="14.4" customHeight="1">
      <c r="B39" s="43"/>
      <c r="E39" s="143" t="s">
        <v>48</v>
      </c>
      <c r="F39" s="158">
        <f>ROUND((SUM(BI91:BI268)),  2)</f>
        <v>0</v>
      </c>
      <c r="I39" s="159">
        <v>0</v>
      </c>
      <c r="J39" s="158">
        <f>0</f>
        <v>0</v>
      </c>
      <c r="L39" s="43"/>
    </row>
    <row r="40" s="1" customFormat="1" ht="6.96" customHeight="1">
      <c r="B40" s="43"/>
      <c r="I40" s="145"/>
      <c r="L40" s="43"/>
    </row>
    <row r="41" s="1" customFormat="1" ht="25.44" customHeight="1">
      <c r="B41" s="43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5"/>
      <c r="J41" s="166">
        <f>SUM(J32:J39)</f>
        <v>0</v>
      </c>
      <c r="K41" s="167"/>
      <c r="L41" s="43"/>
    </row>
    <row r="42" s="1" customFormat="1" ht="14.4" customHeight="1"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43"/>
    </row>
    <row r="46" s="1" customFormat="1" ht="6.96" customHeight="1"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43"/>
    </row>
    <row r="47" s="1" customFormat="1" ht="24.96" customHeight="1">
      <c r="B47" s="38"/>
      <c r="C47" s="23" t="s">
        <v>102</v>
      </c>
      <c r="D47" s="39"/>
      <c r="E47" s="39"/>
      <c r="F47" s="39"/>
      <c r="G47" s="39"/>
      <c r="H47" s="39"/>
      <c r="I47" s="145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5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5"/>
      <c r="J49" s="39"/>
      <c r="K49" s="39"/>
      <c r="L49" s="43"/>
    </row>
    <row r="50" s="1" customFormat="1" ht="16.5" customHeight="1">
      <c r="B50" s="38"/>
      <c r="C50" s="39"/>
      <c r="D50" s="39"/>
      <c r="E50" s="174" t="str">
        <f>E7</f>
        <v>Vybudování 4 parkovišť v městském obvodu Ostrava - Jih</v>
      </c>
      <c r="F50" s="32"/>
      <c r="G50" s="32"/>
      <c r="H50" s="32"/>
      <c r="I50" s="145"/>
      <c r="J50" s="39"/>
      <c r="K50" s="39"/>
      <c r="L50" s="43"/>
    </row>
    <row r="51" ht="12" customHeight="1">
      <c r="B51" s="21"/>
      <c r="C51" s="32" t="s">
        <v>98</v>
      </c>
      <c r="D51" s="22"/>
      <c r="E51" s="22"/>
      <c r="F51" s="22"/>
      <c r="G51" s="22"/>
      <c r="H51" s="22"/>
      <c r="I51" s="137"/>
      <c r="J51" s="22"/>
      <c r="K51" s="22"/>
      <c r="L51" s="20"/>
    </row>
    <row r="52" s="1" customFormat="1" ht="16.5" customHeight="1">
      <c r="B52" s="38"/>
      <c r="C52" s="39"/>
      <c r="D52" s="39"/>
      <c r="E52" s="174" t="s">
        <v>99</v>
      </c>
      <c r="F52" s="39"/>
      <c r="G52" s="39"/>
      <c r="H52" s="39"/>
      <c r="I52" s="145"/>
      <c r="J52" s="39"/>
      <c r="K52" s="39"/>
      <c r="L52" s="43"/>
    </row>
    <row r="53" s="1" customFormat="1" ht="12" customHeight="1">
      <c r="B53" s="38"/>
      <c r="C53" s="32" t="s">
        <v>100</v>
      </c>
      <c r="D53" s="39"/>
      <c r="E53" s="39"/>
      <c r="F53" s="39"/>
      <c r="G53" s="39"/>
      <c r="H53" s="39"/>
      <c r="I53" s="145"/>
      <c r="J53" s="39"/>
      <c r="K53" s="39"/>
      <c r="L53" s="43"/>
    </row>
    <row r="54" s="1" customFormat="1" ht="16.5" customHeight="1">
      <c r="B54" s="38"/>
      <c r="C54" s="39"/>
      <c r="D54" s="39"/>
      <c r="E54" s="68" t="str">
        <f>E11</f>
        <v>C 301 - Odvodnění parkoviště</v>
      </c>
      <c r="F54" s="39"/>
      <c r="G54" s="39"/>
      <c r="H54" s="39"/>
      <c r="I54" s="145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5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 xml:space="preserve"> </v>
      </c>
      <c r="G56" s="39"/>
      <c r="H56" s="39"/>
      <c r="I56" s="147" t="s">
        <v>23</v>
      </c>
      <c r="J56" s="71" t="str">
        <f>IF(J14="","",J14)</f>
        <v>31. 12. 2017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5"/>
      <c r="J57" s="39"/>
      <c r="K57" s="39"/>
      <c r="L57" s="43"/>
    </row>
    <row r="58" s="1" customFormat="1" ht="15.15" customHeight="1">
      <c r="B58" s="38"/>
      <c r="C58" s="32" t="s">
        <v>25</v>
      </c>
      <c r="D58" s="39"/>
      <c r="E58" s="39"/>
      <c r="F58" s="27" t="str">
        <f>E17</f>
        <v>SMO - Městský obvod Ostrava - Jih</v>
      </c>
      <c r="G58" s="39"/>
      <c r="H58" s="39"/>
      <c r="I58" s="147" t="s">
        <v>31</v>
      </c>
      <c r="J58" s="36" t="str">
        <f>E23</f>
        <v>IVITAS a.s.</v>
      </c>
      <c r="K58" s="39"/>
      <c r="L58" s="43"/>
    </row>
    <row r="59" s="1" customFormat="1" ht="15.1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7" t="s">
        <v>34</v>
      </c>
      <c r="J59" s="36" t="str">
        <f>E26</f>
        <v>Jindřich Jansa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5"/>
      <c r="J60" s="39"/>
      <c r="K60" s="39"/>
      <c r="L60" s="43"/>
    </row>
    <row r="61" s="1" customFormat="1" ht="29.28" customHeight="1">
      <c r="B61" s="38"/>
      <c r="C61" s="175" t="s">
        <v>103</v>
      </c>
      <c r="D61" s="176"/>
      <c r="E61" s="176"/>
      <c r="F61" s="176"/>
      <c r="G61" s="176"/>
      <c r="H61" s="176"/>
      <c r="I61" s="177"/>
      <c r="J61" s="178" t="s">
        <v>104</v>
      </c>
      <c r="K61" s="176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5"/>
      <c r="J62" s="39"/>
      <c r="K62" s="39"/>
      <c r="L62" s="43"/>
    </row>
    <row r="63" s="1" customFormat="1" ht="22.8" customHeight="1">
      <c r="B63" s="38"/>
      <c r="C63" s="179" t="s">
        <v>71</v>
      </c>
      <c r="D63" s="39"/>
      <c r="E63" s="39"/>
      <c r="F63" s="39"/>
      <c r="G63" s="39"/>
      <c r="H63" s="39"/>
      <c r="I63" s="145"/>
      <c r="J63" s="101">
        <f>J91</f>
        <v>0</v>
      </c>
      <c r="K63" s="39"/>
      <c r="L63" s="43"/>
      <c r="AU63" s="17" t="s">
        <v>105</v>
      </c>
    </row>
    <row r="64" s="8" customFormat="1" ht="24.96" customHeight="1">
      <c r="B64" s="180"/>
      <c r="C64" s="181"/>
      <c r="D64" s="182" t="s">
        <v>184</v>
      </c>
      <c r="E64" s="183"/>
      <c r="F64" s="183"/>
      <c r="G64" s="183"/>
      <c r="H64" s="183"/>
      <c r="I64" s="184"/>
      <c r="J64" s="185">
        <f>J92</f>
        <v>0</v>
      </c>
      <c r="K64" s="181"/>
      <c r="L64" s="186"/>
    </row>
    <row r="65" s="9" customFormat="1" ht="19.92" customHeight="1">
      <c r="B65" s="187"/>
      <c r="C65" s="124"/>
      <c r="D65" s="188" t="s">
        <v>185</v>
      </c>
      <c r="E65" s="189"/>
      <c r="F65" s="189"/>
      <c r="G65" s="189"/>
      <c r="H65" s="189"/>
      <c r="I65" s="190"/>
      <c r="J65" s="191">
        <f>J93</f>
        <v>0</v>
      </c>
      <c r="K65" s="124"/>
      <c r="L65" s="192"/>
    </row>
    <row r="66" s="9" customFormat="1" ht="19.92" customHeight="1">
      <c r="B66" s="187"/>
      <c r="C66" s="124"/>
      <c r="D66" s="188" t="s">
        <v>188</v>
      </c>
      <c r="E66" s="189"/>
      <c r="F66" s="189"/>
      <c r="G66" s="189"/>
      <c r="H66" s="189"/>
      <c r="I66" s="190"/>
      <c r="J66" s="191">
        <f>J171</f>
        <v>0</v>
      </c>
      <c r="K66" s="124"/>
      <c r="L66" s="192"/>
    </row>
    <row r="67" s="9" customFormat="1" ht="19.92" customHeight="1">
      <c r="B67" s="187"/>
      <c r="C67" s="124"/>
      <c r="D67" s="188" t="s">
        <v>665</v>
      </c>
      <c r="E67" s="189"/>
      <c r="F67" s="189"/>
      <c r="G67" s="189"/>
      <c r="H67" s="189"/>
      <c r="I67" s="190"/>
      <c r="J67" s="191">
        <f>J192</f>
        <v>0</v>
      </c>
      <c r="K67" s="124"/>
      <c r="L67" s="192"/>
    </row>
    <row r="68" s="9" customFormat="1" ht="19.92" customHeight="1">
      <c r="B68" s="187"/>
      <c r="C68" s="124"/>
      <c r="D68" s="188" t="s">
        <v>190</v>
      </c>
      <c r="E68" s="189"/>
      <c r="F68" s="189"/>
      <c r="G68" s="189"/>
      <c r="H68" s="189"/>
      <c r="I68" s="190"/>
      <c r="J68" s="191">
        <f>J200</f>
        <v>0</v>
      </c>
      <c r="K68" s="124"/>
      <c r="L68" s="192"/>
    </row>
    <row r="69" s="9" customFormat="1" ht="19.92" customHeight="1">
      <c r="B69" s="187"/>
      <c r="C69" s="124"/>
      <c r="D69" s="188" t="s">
        <v>193</v>
      </c>
      <c r="E69" s="189"/>
      <c r="F69" s="189"/>
      <c r="G69" s="189"/>
      <c r="H69" s="189"/>
      <c r="I69" s="190"/>
      <c r="J69" s="191">
        <f>J265</f>
        <v>0</v>
      </c>
      <c r="K69" s="124"/>
      <c r="L69" s="192"/>
    </row>
    <row r="70" s="1" customFormat="1" ht="21.84" customHeight="1">
      <c r="B70" s="38"/>
      <c r="C70" s="39"/>
      <c r="D70" s="39"/>
      <c r="E70" s="39"/>
      <c r="F70" s="39"/>
      <c r="G70" s="39"/>
      <c r="H70" s="39"/>
      <c r="I70" s="145"/>
      <c r="J70" s="39"/>
      <c r="K70" s="39"/>
      <c r="L70" s="43"/>
    </row>
    <row r="71" s="1" customFormat="1" ht="6.96" customHeight="1">
      <c r="B71" s="58"/>
      <c r="C71" s="59"/>
      <c r="D71" s="59"/>
      <c r="E71" s="59"/>
      <c r="F71" s="59"/>
      <c r="G71" s="59"/>
      <c r="H71" s="59"/>
      <c r="I71" s="170"/>
      <c r="J71" s="59"/>
      <c r="K71" s="59"/>
      <c r="L71" s="43"/>
    </row>
    <row r="75" s="1" customFormat="1" ht="6.96" customHeight="1">
      <c r="B75" s="60"/>
      <c r="C75" s="61"/>
      <c r="D75" s="61"/>
      <c r="E75" s="61"/>
      <c r="F75" s="61"/>
      <c r="G75" s="61"/>
      <c r="H75" s="61"/>
      <c r="I75" s="173"/>
      <c r="J75" s="61"/>
      <c r="K75" s="61"/>
      <c r="L75" s="43"/>
    </row>
    <row r="76" s="1" customFormat="1" ht="24.96" customHeight="1">
      <c r="B76" s="38"/>
      <c r="C76" s="23" t="s">
        <v>112</v>
      </c>
      <c r="D76" s="39"/>
      <c r="E76" s="39"/>
      <c r="F76" s="39"/>
      <c r="G76" s="39"/>
      <c r="H76" s="39"/>
      <c r="I76" s="145"/>
      <c r="J76" s="39"/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45"/>
      <c r="J77" s="39"/>
      <c r="K77" s="39"/>
      <c r="L77" s="43"/>
    </row>
    <row r="78" s="1" customFormat="1" ht="12" customHeight="1">
      <c r="B78" s="38"/>
      <c r="C78" s="32" t="s">
        <v>16</v>
      </c>
      <c r="D78" s="39"/>
      <c r="E78" s="39"/>
      <c r="F78" s="39"/>
      <c r="G78" s="39"/>
      <c r="H78" s="39"/>
      <c r="I78" s="145"/>
      <c r="J78" s="39"/>
      <c r="K78" s="39"/>
      <c r="L78" s="43"/>
    </row>
    <row r="79" s="1" customFormat="1" ht="16.5" customHeight="1">
      <c r="B79" s="38"/>
      <c r="C79" s="39"/>
      <c r="D79" s="39"/>
      <c r="E79" s="174" t="str">
        <f>E7</f>
        <v>Vybudování 4 parkovišť v městském obvodu Ostrava - Jih</v>
      </c>
      <c r="F79" s="32"/>
      <c r="G79" s="32"/>
      <c r="H79" s="32"/>
      <c r="I79" s="145"/>
      <c r="J79" s="39"/>
      <c r="K79" s="39"/>
      <c r="L79" s="43"/>
    </row>
    <row r="80" ht="12" customHeight="1">
      <c r="B80" s="21"/>
      <c r="C80" s="32" t="s">
        <v>98</v>
      </c>
      <c r="D80" s="22"/>
      <c r="E80" s="22"/>
      <c r="F80" s="22"/>
      <c r="G80" s="22"/>
      <c r="H80" s="22"/>
      <c r="I80" s="137"/>
      <c r="J80" s="22"/>
      <c r="K80" s="22"/>
      <c r="L80" s="20"/>
    </row>
    <row r="81" s="1" customFormat="1" ht="16.5" customHeight="1">
      <c r="B81" s="38"/>
      <c r="C81" s="39"/>
      <c r="D81" s="39"/>
      <c r="E81" s="174" t="s">
        <v>99</v>
      </c>
      <c r="F81" s="39"/>
      <c r="G81" s="39"/>
      <c r="H81" s="39"/>
      <c r="I81" s="145"/>
      <c r="J81" s="39"/>
      <c r="K81" s="39"/>
      <c r="L81" s="43"/>
    </row>
    <row r="82" s="1" customFormat="1" ht="12" customHeight="1">
      <c r="B82" s="38"/>
      <c r="C82" s="32" t="s">
        <v>100</v>
      </c>
      <c r="D82" s="39"/>
      <c r="E82" s="39"/>
      <c r="F82" s="39"/>
      <c r="G82" s="39"/>
      <c r="H82" s="39"/>
      <c r="I82" s="145"/>
      <c r="J82" s="39"/>
      <c r="K82" s="39"/>
      <c r="L82" s="43"/>
    </row>
    <row r="83" s="1" customFormat="1" ht="16.5" customHeight="1">
      <c r="B83" s="38"/>
      <c r="C83" s="39"/>
      <c r="D83" s="39"/>
      <c r="E83" s="68" t="str">
        <f>E11</f>
        <v>C 301 - Odvodnění parkoviště</v>
      </c>
      <c r="F83" s="39"/>
      <c r="G83" s="39"/>
      <c r="H83" s="39"/>
      <c r="I83" s="145"/>
      <c r="J83" s="39"/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45"/>
      <c r="J84" s="39"/>
      <c r="K84" s="39"/>
      <c r="L84" s="43"/>
    </row>
    <row r="85" s="1" customFormat="1" ht="12" customHeight="1">
      <c r="B85" s="38"/>
      <c r="C85" s="32" t="s">
        <v>21</v>
      </c>
      <c r="D85" s="39"/>
      <c r="E85" s="39"/>
      <c r="F85" s="27" t="str">
        <f>F14</f>
        <v xml:space="preserve"> </v>
      </c>
      <c r="G85" s="39"/>
      <c r="H85" s="39"/>
      <c r="I85" s="147" t="s">
        <v>23</v>
      </c>
      <c r="J85" s="71" t="str">
        <f>IF(J14="","",J14)</f>
        <v>31. 12. 2017</v>
      </c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5"/>
      <c r="J86" s="39"/>
      <c r="K86" s="39"/>
      <c r="L86" s="43"/>
    </row>
    <row r="87" s="1" customFormat="1" ht="15.15" customHeight="1">
      <c r="B87" s="38"/>
      <c r="C87" s="32" t="s">
        <v>25</v>
      </c>
      <c r="D87" s="39"/>
      <c r="E87" s="39"/>
      <c r="F87" s="27" t="str">
        <f>E17</f>
        <v>SMO - Městský obvod Ostrava - Jih</v>
      </c>
      <c r="G87" s="39"/>
      <c r="H87" s="39"/>
      <c r="I87" s="147" t="s">
        <v>31</v>
      </c>
      <c r="J87" s="36" t="str">
        <f>E23</f>
        <v>IVITAS a.s.</v>
      </c>
      <c r="K87" s="39"/>
      <c r="L87" s="43"/>
    </row>
    <row r="88" s="1" customFormat="1" ht="15.15" customHeight="1">
      <c r="B88" s="38"/>
      <c r="C88" s="32" t="s">
        <v>29</v>
      </c>
      <c r="D88" s="39"/>
      <c r="E88" s="39"/>
      <c r="F88" s="27" t="str">
        <f>IF(E20="","",E20)</f>
        <v>Vyplň údaj</v>
      </c>
      <c r="G88" s="39"/>
      <c r="H88" s="39"/>
      <c r="I88" s="147" t="s">
        <v>34</v>
      </c>
      <c r="J88" s="36" t="str">
        <f>E26</f>
        <v>Jindřich Jansa</v>
      </c>
      <c r="K88" s="39"/>
      <c r="L88" s="43"/>
    </row>
    <row r="89" s="1" customFormat="1" ht="10.32" customHeight="1">
      <c r="B89" s="38"/>
      <c r="C89" s="39"/>
      <c r="D89" s="39"/>
      <c r="E89" s="39"/>
      <c r="F89" s="39"/>
      <c r="G89" s="39"/>
      <c r="H89" s="39"/>
      <c r="I89" s="145"/>
      <c r="J89" s="39"/>
      <c r="K89" s="39"/>
      <c r="L89" s="43"/>
    </row>
    <row r="90" s="10" customFormat="1" ht="29.28" customHeight="1">
      <c r="B90" s="193"/>
      <c r="C90" s="194" t="s">
        <v>113</v>
      </c>
      <c r="D90" s="195" t="s">
        <v>58</v>
      </c>
      <c r="E90" s="195" t="s">
        <v>54</v>
      </c>
      <c r="F90" s="195" t="s">
        <v>55</v>
      </c>
      <c r="G90" s="195" t="s">
        <v>114</v>
      </c>
      <c r="H90" s="195" t="s">
        <v>115</v>
      </c>
      <c r="I90" s="196" t="s">
        <v>116</v>
      </c>
      <c r="J90" s="195" t="s">
        <v>104</v>
      </c>
      <c r="K90" s="197" t="s">
        <v>117</v>
      </c>
      <c r="L90" s="198"/>
      <c r="M90" s="91" t="s">
        <v>19</v>
      </c>
      <c r="N90" s="92" t="s">
        <v>43</v>
      </c>
      <c r="O90" s="92" t="s">
        <v>118</v>
      </c>
      <c r="P90" s="92" t="s">
        <v>119</v>
      </c>
      <c r="Q90" s="92" t="s">
        <v>120</v>
      </c>
      <c r="R90" s="92" t="s">
        <v>121</v>
      </c>
      <c r="S90" s="92" t="s">
        <v>122</v>
      </c>
      <c r="T90" s="93" t="s">
        <v>123</v>
      </c>
    </row>
    <row r="91" s="1" customFormat="1" ht="22.8" customHeight="1">
      <c r="B91" s="38"/>
      <c r="C91" s="98" t="s">
        <v>124</v>
      </c>
      <c r="D91" s="39"/>
      <c r="E91" s="39"/>
      <c r="F91" s="39"/>
      <c r="G91" s="39"/>
      <c r="H91" s="39"/>
      <c r="I91" s="145"/>
      <c r="J91" s="199">
        <f>BK91</f>
        <v>0</v>
      </c>
      <c r="K91" s="39"/>
      <c r="L91" s="43"/>
      <c r="M91" s="94"/>
      <c r="N91" s="95"/>
      <c r="O91" s="95"/>
      <c r="P91" s="200">
        <f>P92</f>
        <v>0</v>
      </c>
      <c r="Q91" s="95"/>
      <c r="R91" s="200">
        <f>R92</f>
        <v>10.709329799999999</v>
      </c>
      <c r="S91" s="95"/>
      <c r="T91" s="201">
        <f>T92</f>
        <v>0</v>
      </c>
      <c r="AT91" s="17" t="s">
        <v>72</v>
      </c>
      <c r="AU91" s="17" t="s">
        <v>105</v>
      </c>
      <c r="BK91" s="202">
        <f>BK92</f>
        <v>0</v>
      </c>
    </row>
    <row r="92" s="11" customFormat="1" ht="25.92" customHeight="1">
      <c r="B92" s="203"/>
      <c r="C92" s="204"/>
      <c r="D92" s="205" t="s">
        <v>72</v>
      </c>
      <c r="E92" s="206" t="s">
        <v>198</v>
      </c>
      <c r="F92" s="206" t="s">
        <v>199</v>
      </c>
      <c r="G92" s="204"/>
      <c r="H92" s="204"/>
      <c r="I92" s="207"/>
      <c r="J92" s="208">
        <f>BK92</f>
        <v>0</v>
      </c>
      <c r="K92" s="204"/>
      <c r="L92" s="209"/>
      <c r="M92" s="210"/>
      <c r="N92" s="211"/>
      <c r="O92" s="211"/>
      <c r="P92" s="212">
        <f>P93+P171+P192+P200+P265</f>
        <v>0</v>
      </c>
      <c r="Q92" s="211"/>
      <c r="R92" s="212">
        <f>R93+R171+R192+R200+R265</f>
        <v>10.709329799999999</v>
      </c>
      <c r="S92" s="211"/>
      <c r="T92" s="213">
        <f>T93+T171+T192+T200+T265</f>
        <v>0</v>
      </c>
      <c r="AR92" s="214" t="s">
        <v>80</v>
      </c>
      <c r="AT92" s="215" t="s">
        <v>72</v>
      </c>
      <c r="AU92" s="215" t="s">
        <v>73</v>
      </c>
      <c r="AY92" s="214" t="s">
        <v>128</v>
      </c>
      <c r="BK92" s="216">
        <f>BK93+BK171+BK192+BK200+BK265</f>
        <v>0</v>
      </c>
    </row>
    <row r="93" s="11" customFormat="1" ht="22.8" customHeight="1">
      <c r="B93" s="203"/>
      <c r="C93" s="204"/>
      <c r="D93" s="205" t="s">
        <v>72</v>
      </c>
      <c r="E93" s="217" t="s">
        <v>80</v>
      </c>
      <c r="F93" s="217" t="s">
        <v>200</v>
      </c>
      <c r="G93" s="204"/>
      <c r="H93" s="204"/>
      <c r="I93" s="207"/>
      <c r="J93" s="218">
        <f>BK93</f>
        <v>0</v>
      </c>
      <c r="K93" s="204"/>
      <c r="L93" s="209"/>
      <c r="M93" s="210"/>
      <c r="N93" s="211"/>
      <c r="O93" s="211"/>
      <c r="P93" s="212">
        <f>SUM(P94:P170)</f>
        <v>0</v>
      </c>
      <c r="Q93" s="211"/>
      <c r="R93" s="212">
        <f>SUM(R94:R170)</f>
        <v>0.095692800000000008</v>
      </c>
      <c r="S93" s="211"/>
      <c r="T93" s="213">
        <f>SUM(T94:T170)</f>
        <v>0</v>
      </c>
      <c r="AR93" s="214" t="s">
        <v>80</v>
      </c>
      <c r="AT93" s="215" t="s">
        <v>72</v>
      </c>
      <c r="AU93" s="215" t="s">
        <v>80</v>
      </c>
      <c r="AY93" s="214" t="s">
        <v>128</v>
      </c>
      <c r="BK93" s="216">
        <f>SUM(BK94:BK170)</f>
        <v>0</v>
      </c>
    </row>
    <row r="94" s="1" customFormat="1" ht="16.5" customHeight="1">
      <c r="B94" s="38"/>
      <c r="C94" s="219" t="s">
        <v>80</v>
      </c>
      <c r="D94" s="219" t="s">
        <v>131</v>
      </c>
      <c r="E94" s="220" t="s">
        <v>666</v>
      </c>
      <c r="F94" s="221" t="s">
        <v>667</v>
      </c>
      <c r="G94" s="222" t="s">
        <v>668</v>
      </c>
      <c r="H94" s="223">
        <v>20</v>
      </c>
      <c r="I94" s="224"/>
      <c r="J94" s="225">
        <f>ROUND(I94*H94,2)</f>
        <v>0</v>
      </c>
      <c r="K94" s="221" t="s">
        <v>147</v>
      </c>
      <c r="L94" s="43"/>
      <c r="M94" s="226" t="s">
        <v>19</v>
      </c>
      <c r="N94" s="227" t="s">
        <v>44</v>
      </c>
      <c r="O94" s="83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30" t="s">
        <v>144</v>
      </c>
      <c r="AT94" s="230" t="s">
        <v>131</v>
      </c>
      <c r="AU94" s="230" t="s">
        <v>82</v>
      </c>
      <c r="AY94" s="17" t="s">
        <v>128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17" t="s">
        <v>80</v>
      </c>
      <c r="BK94" s="231">
        <f>ROUND(I94*H94,2)</f>
        <v>0</v>
      </c>
      <c r="BL94" s="17" t="s">
        <v>144</v>
      </c>
      <c r="BM94" s="230" t="s">
        <v>669</v>
      </c>
    </row>
    <row r="95" s="1" customFormat="1">
      <c r="B95" s="38"/>
      <c r="C95" s="39"/>
      <c r="D95" s="232" t="s">
        <v>138</v>
      </c>
      <c r="E95" s="39"/>
      <c r="F95" s="233" t="s">
        <v>670</v>
      </c>
      <c r="G95" s="39"/>
      <c r="H95" s="39"/>
      <c r="I95" s="145"/>
      <c r="J95" s="39"/>
      <c r="K95" s="39"/>
      <c r="L95" s="43"/>
      <c r="M95" s="234"/>
      <c r="N95" s="83"/>
      <c r="O95" s="83"/>
      <c r="P95" s="83"/>
      <c r="Q95" s="83"/>
      <c r="R95" s="83"/>
      <c r="S95" s="83"/>
      <c r="T95" s="84"/>
      <c r="AT95" s="17" t="s">
        <v>138</v>
      </c>
      <c r="AU95" s="17" t="s">
        <v>82</v>
      </c>
    </row>
    <row r="96" s="1" customFormat="1">
      <c r="B96" s="38"/>
      <c r="C96" s="39"/>
      <c r="D96" s="232" t="s">
        <v>206</v>
      </c>
      <c r="E96" s="39"/>
      <c r="F96" s="270" t="s">
        <v>671</v>
      </c>
      <c r="G96" s="39"/>
      <c r="H96" s="39"/>
      <c r="I96" s="145"/>
      <c r="J96" s="39"/>
      <c r="K96" s="39"/>
      <c r="L96" s="43"/>
      <c r="M96" s="234"/>
      <c r="N96" s="83"/>
      <c r="O96" s="83"/>
      <c r="P96" s="83"/>
      <c r="Q96" s="83"/>
      <c r="R96" s="83"/>
      <c r="S96" s="83"/>
      <c r="T96" s="84"/>
      <c r="AT96" s="17" t="s">
        <v>206</v>
      </c>
      <c r="AU96" s="17" t="s">
        <v>82</v>
      </c>
    </row>
    <row r="97" s="1" customFormat="1" ht="16.5" customHeight="1">
      <c r="B97" s="38"/>
      <c r="C97" s="219" t="s">
        <v>82</v>
      </c>
      <c r="D97" s="219" t="s">
        <v>131</v>
      </c>
      <c r="E97" s="220" t="s">
        <v>672</v>
      </c>
      <c r="F97" s="221" t="s">
        <v>673</v>
      </c>
      <c r="G97" s="222" t="s">
        <v>668</v>
      </c>
      <c r="H97" s="223">
        <v>20</v>
      </c>
      <c r="I97" s="224"/>
      <c r="J97" s="225">
        <f>ROUND(I97*H97,2)</f>
        <v>0</v>
      </c>
      <c r="K97" s="221" t="s">
        <v>147</v>
      </c>
      <c r="L97" s="43"/>
      <c r="M97" s="226" t="s">
        <v>19</v>
      </c>
      <c r="N97" s="227" t="s">
        <v>44</v>
      </c>
      <c r="O97" s="83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30" t="s">
        <v>144</v>
      </c>
      <c r="AT97" s="230" t="s">
        <v>131</v>
      </c>
      <c r="AU97" s="230" t="s">
        <v>82</v>
      </c>
      <c r="AY97" s="17" t="s">
        <v>128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7" t="s">
        <v>80</v>
      </c>
      <c r="BK97" s="231">
        <f>ROUND(I97*H97,2)</f>
        <v>0</v>
      </c>
      <c r="BL97" s="17" t="s">
        <v>144</v>
      </c>
      <c r="BM97" s="230" t="s">
        <v>674</v>
      </c>
    </row>
    <row r="98" s="1" customFormat="1">
      <c r="B98" s="38"/>
      <c r="C98" s="39"/>
      <c r="D98" s="232" t="s">
        <v>138</v>
      </c>
      <c r="E98" s="39"/>
      <c r="F98" s="233" t="s">
        <v>675</v>
      </c>
      <c r="G98" s="39"/>
      <c r="H98" s="39"/>
      <c r="I98" s="145"/>
      <c r="J98" s="39"/>
      <c r="K98" s="39"/>
      <c r="L98" s="43"/>
      <c r="M98" s="234"/>
      <c r="N98" s="83"/>
      <c r="O98" s="83"/>
      <c r="P98" s="83"/>
      <c r="Q98" s="83"/>
      <c r="R98" s="83"/>
      <c r="S98" s="83"/>
      <c r="T98" s="84"/>
      <c r="AT98" s="17" t="s">
        <v>138</v>
      </c>
      <c r="AU98" s="17" t="s">
        <v>82</v>
      </c>
    </row>
    <row r="99" s="1" customFormat="1">
      <c r="B99" s="38"/>
      <c r="C99" s="39"/>
      <c r="D99" s="232" t="s">
        <v>206</v>
      </c>
      <c r="E99" s="39"/>
      <c r="F99" s="270" t="s">
        <v>676</v>
      </c>
      <c r="G99" s="39"/>
      <c r="H99" s="39"/>
      <c r="I99" s="145"/>
      <c r="J99" s="39"/>
      <c r="K99" s="39"/>
      <c r="L99" s="43"/>
      <c r="M99" s="234"/>
      <c r="N99" s="83"/>
      <c r="O99" s="83"/>
      <c r="P99" s="83"/>
      <c r="Q99" s="83"/>
      <c r="R99" s="83"/>
      <c r="S99" s="83"/>
      <c r="T99" s="84"/>
      <c r="AT99" s="17" t="s">
        <v>206</v>
      </c>
      <c r="AU99" s="17" t="s">
        <v>82</v>
      </c>
    </row>
    <row r="100" s="1" customFormat="1" ht="16.5" customHeight="1">
      <c r="B100" s="38"/>
      <c r="C100" s="219" t="s">
        <v>151</v>
      </c>
      <c r="D100" s="219" t="s">
        <v>131</v>
      </c>
      <c r="E100" s="220" t="s">
        <v>677</v>
      </c>
      <c r="F100" s="221" t="s">
        <v>678</v>
      </c>
      <c r="G100" s="222" t="s">
        <v>217</v>
      </c>
      <c r="H100" s="223">
        <v>46.960000000000001</v>
      </c>
      <c r="I100" s="224"/>
      <c r="J100" s="225">
        <f>ROUND(I100*H100,2)</f>
        <v>0</v>
      </c>
      <c r="K100" s="221" t="s">
        <v>147</v>
      </c>
      <c r="L100" s="43"/>
      <c r="M100" s="226" t="s">
        <v>19</v>
      </c>
      <c r="N100" s="227" t="s">
        <v>44</v>
      </c>
      <c r="O100" s="83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30" t="s">
        <v>144</v>
      </c>
      <c r="AT100" s="230" t="s">
        <v>131</v>
      </c>
      <c r="AU100" s="230" t="s">
        <v>82</v>
      </c>
      <c r="AY100" s="17" t="s">
        <v>128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17" t="s">
        <v>80</v>
      </c>
      <c r="BK100" s="231">
        <f>ROUND(I100*H100,2)</f>
        <v>0</v>
      </c>
      <c r="BL100" s="17" t="s">
        <v>144</v>
      </c>
      <c r="BM100" s="230" t="s">
        <v>679</v>
      </c>
    </row>
    <row r="101" s="1" customFormat="1">
      <c r="B101" s="38"/>
      <c r="C101" s="39"/>
      <c r="D101" s="232" t="s">
        <v>138</v>
      </c>
      <c r="E101" s="39"/>
      <c r="F101" s="233" t="s">
        <v>680</v>
      </c>
      <c r="G101" s="39"/>
      <c r="H101" s="39"/>
      <c r="I101" s="145"/>
      <c r="J101" s="39"/>
      <c r="K101" s="39"/>
      <c r="L101" s="43"/>
      <c r="M101" s="234"/>
      <c r="N101" s="83"/>
      <c r="O101" s="83"/>
      <c r="P101" s="83"/>
      <c r="Q101" s="83"/>
      <c r="R101" s="83"/>
      <c r="S101" s="83"/>
      <c r="T101" s="84"/>
      <c r="AT101" s="17" t="s">
        <v>138</v>
      </c>
      <c r="AU101" s="17" t="s">
        <v>82</v>
      </c>
    </row>
    <row r="102" s="1" customFormat="1">
      <c r="B102" s="38"/>
      <c r="C102" s="39"/>
      <c r="D102" s="232" t="s">
        <v>206</v>
      </c>
      <c r="E102" s="39"/>
      <c r="F102" s="270" t="s">
        <v>681</v>
      </c>
      <c r="G102" s="39"/>
      <c r="H102" s="39"/>
      <c r="I102" s="145"/>
      <c r="J102" s="39"/>
      <c r="K102" s="39"/>
      <c r="L102" s="43"/>
      <c r="M102" s="234"/>
      <c r="N102" s="83"/>
      <c r="O102" s="83"/>
      <c r="P102" s="83"/>
      <c r="Q102" s="83"/>
      <c r="R102" s="83"/>
      <c r="S102" s="83"/>
      <c r="T102" s="84"/>
      <c r="AT102" s="17" t="s">
        <v>206</v>
      </c>
      <c r="AU102" s="17" t="s">
        <v>82</v>
      </c>
    </row>
    <row r="103" s="12" customFormat="1">
      <c r="B103" s="235"/>
      <c r="C103" s="236"/>
      <c r="D103" s="232" t="s">
        <v>140</v>
      </c>
      <c r="E103" s="237" t="s">
        <v>19</v>
      </c>
      <c r="F103" s="238" t="s">
        <v>682</v>
      </c>
      <c r="G103" s="236"/>
      <c r="H103" s="237" t="s">
        <v>19</v>
      </c>
      <c r="I103" s="239"/>
      <c r="J103" s="236"/>
      <c r="K103" s="236"/>
      <c r="L103" s="240"/>
      <c r="M103" s="241"/>
      <c r="N103" s="242"/>
      <c r="O103" s="242"/>
      <c r="P103" s="242"/>
      <c r="Q103" s="242"/>
      <c r="R103" s="242"/>
      <c r="S103" s="242"/>
      <c r="T103" s="243"/>
      <c r="AT103" s="244" t="s">
        <v>140</v>
      </c>
      <c r="AU103" s="244" t="s">
        <v>82</v>
      </c>
      <c r="AV103" s="12" t="s">
        <v>80</v>
      </c>
      <c r="AW103" s="12" t="s">
        <v>33</v>
      </c>
      <c r="AX103" s="12" t="s">
        <v>73</v>
      </c>
      <c r="AY103" s="244" t="s">
        <v>128</v>
      </c>
    </row>
    <row r="104" s="13" customFormat="1">
      <c r="B104" s="245"/>
      <c r="C104" s="246"/>
      <c r="D104" s="232" t="s">
        <v>140</v>
      </c>
      <c r="E104" s="247" t="s">
        <v>19</v>
      </c>
      <c r="F104" s="248" t="s">
        <v>683</v>
      </c>
      <c r="G104" s="246"/>
      <c r="H104" s="249">
        <v>46.960000000000001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AT104" s="255" t="s">
        <v>140</v>
      </c>
      <c r="AU104" s="255" t="s">
        <v>82</v>
      </c>
      <c r="AV104" s="13" t="s">
        <v>82</v>
      </c>
      <c r="AW104" s="13" t="s">
        <v>33</v>
      </c>
      <c r="AX104" s="13" t="s">
        <v>73</v>
      </c>
      <c r="AY104" s="255" t="s">
        <v>128</v>
      </c>
    </row>
    <row r="105" s="14" customFormat="1">
      <c r="B105" s="256"/>
      <c r="C105" s="257"/>
      <c r="D105" s="232" t="s">
        <v>140</v>
      </c>
      <c r="E105" s="258" t="s">
        <v>19</v>
      </c>
      <c r="F105" s="259" t="s">
        <v>143</v>
      </c>
      <c r="G105" s="257"/>
      <c r="H105" s="260">
        <v>46.960000000000001</v>
      </c>
      <c r="I105" s="261"/>
      <c r="J105" s="257"/>
      <c r="K105" s="257"/>
      <c r="L105" s="262"/>
      <c r="M105" s="263"/>
      <c r="N105" s="264"/>
      <c r="O105" s="264"/>
      <c r="P105" s="264"/>
      <c r="Q105" s="264"/>
      <c r="R105" s="264"/>
      <c r="S105" s="264"/>
      <c r="T105" s="265"/>
      <c r="AT105" s="266" t="s">
        <v>140</v>
      </c>
      <c r="AU105" s="266" t="s">
        <v>82</v>
      </c>
      <c r="AV105" s="14" t="s">
        <v>144</v>
      </c>
      <c r="AW105" s="14" t="s">
        <v>33</v>
      </c>
      <c r="AX105" s="14" t="s">
        <v>80</v>
      </c>
      <c r="AY105" s="266" t="s">
        <v>128</v>
      </c>
    </row>
    <row r="106" s="1" customFormat="1" ht="16.5" customHeight="1">
      <c r="B106" s="38"/>
      <c r="C106" s="219" t="s">
        <v>144</v>
      </c>
      <c r="D106" s="219" t="s">
        <v>131</v>
      </c>
      <c r="E106" s="220" t="s">
        <v>684</v>
      </c>
      <c r="F106" s="221" t="s">
        <v>685</v>
      </c>
      <c r="G106" s="222" t="s">
        <v>217</v>
      </c>
      <c r="H106" s="223">
        <v>23.48</v>
      </c>
      <c r="I106" s="224"/>
      <c r="J106" s="225">
        <f>ROUND(I106*H106,2)</f>
        <v>0</v>
      </c>
      <c r="K106" s="221" t="s">
        <v>147</v>
      </c>
      <c r="L106" s="43"/>
      <c r="M106" s="226" t="s">
        <v>19</v>
      </c>
      <c r="N106" s="227" t="s">
        <v>44</v>
      </c>
      <c r="O106" s="83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30" t="s">
        <v>144</v>
      </c>
      <c r="AT106" s="230" t="s">
        <v>131</v>
      </c>
      <c r="AU106" s="230" t="s">
        <v>82</v>
      </c>
      <c r="AY106" s="17" t="s">
        <v>128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17" t="s">
        <v>80</v>
      </c>
      <c r="BK106" s="231">
        <f>ROUND(I106*H106,2)</f>
        <v>0</v>
      </c>
      <c r="BL106" s="17" t="s">
        <v>144</v>
      </c>
      <c r="BM106" s="230" t="s">
        <v>686</v>
      </c>
    </row>
    <row r="107" s="1" customFormat="1">
      <c r="B107" s="38"/>
      <c r="C107" s="39"/>
      <c r="D107" s="232" t="s">
        <v>138</v>
      </c>
      <c r="E107" s="39"/>
      <c r="F107" s="233" t="s">
        <v>687</v>
      </c>
      <c r="G107" s="39"/>
      <c r="H107" s="39"/>
      <c r="I107" s="145"/>
      <c r="J107" s="39"/>
      <c r="K107" s="39"/>
      <c r="L107" s="43"/>
      <c r="M107" s="234"/>
      <c r="N107" s="83"/>
      <c r="O107" s="83"/>
      <c r="P107" s="83"/>
      <c r="Q107" s="83"/>
      <c r="R107" s="83"/>
      <c r="S107" s="83"/>
      <c r="T107" s="84"/>
      <c r="AT107" s="17" t="s">
        <v>138</v>
      </c>
      <c r="AU107" s="17" t="s">
        <v>82</v>
      </c>
    </row>
    <row r="108" s="1" customFormat="1">
      <c r="B108" s="38"/>
      <c r="C108" s="39"/>
      <c r="D108" s="232" t="s">
        <v>206</v>
      </c>
      <c r="E108" s="39"/>
      <c r="F108" s="270" t="s">
        <v>681</v>
      </c>
      <c r="G108" s="39"/>
      <c r="H108" s="39"/>
      <c r="I108" s="145"/>
      <c r="J108" s="39"/>
      <c r="K108" s="39"/>
      <c r="L108" s="43"/>
      <c r="M108" s="234"/>
      <c r="N108" s="83"/>
      <c r="O108" s="83"/>
      <c r="P108" s="83"/>
      <c r="Q108" s="83"/>
      <c r="R108" s="83"/>
      <c r="S108" s="83"/>
      <c r="T108" s="84"/>
      <c r="AT108" s="17" t="s">
        <v>206</v>
      </c>
      <c r="AU108" s="17" t="s">
        <v>82</v>
      </c>
    </row>
    <row r="109" s="13" customFormat="1">
      <c r="B109" s="245"/>
      <c r="C109" s="246"/>
      <c r="D109" s="232" t="s">
        <v>140</v>
      </c>
      <c r="E109" s="247" t="s">
        <v>19</v>
      </c>
      <c r="F109" s="248" t="s">
        <v>688</v>
      </c>
      <c r="G109" s="246"/>
      <c r="H109" s="249">
        <v>23.48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AT109" s="255" t="s">
        <v>140</v>
      </c>
      <c r="AU109" s="255" t="s">
        <v>82</v>
      </c>
      <c r="AV109" s="13" t="s">
        <v>82</v>
      </c>
      <c r="AW109" s="13" t="s">
        <v>33</v>
      </c>
      <c r="AX109" s="13" t="s">
        <v>73</v>
      </c>
      <c r="AY109" s="255" t="s">
        <v>128</v>
      </c>
    </row>
    <row r="110" s="14" customFormat="1">
      <c r="B110" s="256"/>
      <c r="C110" s="257"/>
      <c r="D110" s="232" t="s">
        <v>140</v>
      </c>
      <c r="E110" s="258" t="s">
        <v>19</v>
      </c>
      <c r="F110" s="259" t="s">
        <v>143</v>
      </c>
      <c r="G110" s="257"/>
      <c r="H110" s="260">
        <v>23.48</v>
      </c>
      <c r="I110" s="261"/>
      <c r="J110" s="257"/>
      <c r="K110" s="257"/>
      <c r="L110" s="262"/>
      <c r="M110" s="263"/>
      <c r="N110" s="264"/>
      <c r="O110" s="264"/>
      <c r="P110" s="264"/>
      <c r="Q110" s="264"/>
      <c r="R110" s="264"/>
      <c r="S110" s="264"/>
      <c r="T110" s="265"/>
      <c r="AT110" s="266" t="s">
        <v>140</v>
      </c>
      <c r="AU110" s="266" t="s">
        <v>82</v>
      </c>
      <c r="AV110" s="14" t="s">
        <v>144</v>
      </c>
      <c r="AW110" s="14" t="s">
        <v>33</v>
      </c>
      <c r="AX110" s="14" t="s">
        <v>80</v>
      </c>
      <c r="AY110" s="266" t="s">
        <v>128</v>
      </c>
    </row>
    <row r="111" s="1" customFormat="1" ht="16.5" customHeight="1">
      <c r="B111" s="38"/>
      <c r="C111" s="219" t="s">
        <v>127</v>
      </c>
      <c r="D111" s="219" t="s">
        <v>131</v>
      </c>
      <c r="E111" s="220" t="s">
        <v>689</v>
      </c>
      <c r="F111" s="221" t="s">
        <v>690</v>
      </c>
      <c r="G111" s="222" t="s">
        <v>217</v>
      </c>
      <c r="H111" s="223">
        <v>65</v>
      </c>
      <c r="I111" s="224"/>
      <c r="J111" s="225">
        <f>ROUND(I111*H111,2)</f>
        <v>0</v>
      </c>
      <c r="K111" s="221" t="s">
        <v>147</v>
      </c>
      <c r="L111" s="43"/>
      <c r="M111" s="226" t="s">
        <v>19</v>
      </c>
      <c r="N111" s="227" t="s">
        <v>44</v>
      </c>
      <c r="O111" s="83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AR111" s="230" t="s">
        <v>144</v>
      </c>
      <c r="AT111" s="230" t="s">
        <v>131</v>
      </c>
      <c r="AU111" s="230" t="s">
        <v>82</v>
      </c>
      <c r="AY111" s="17" t="s">
        <v>128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17" t="s">
        <v>80</v>
      </c>
      <c r="BK111" s="231">
        <f>ROUND(I111*H111,2)</f>
        <v>0</v>
      </c>
      <c r="BL111" s="17" t="s">
        <v>144</v>
      </c>
      <c r="BM111" s="230" t="s">
        <v>691</v>
      </c>
    </row>
    <row r="112" s="1" customFormat="1">
      <c r="B112" s="38"/>
      <c r="C112" s="39"/>
      <c r="D112" s="232" t="s">
        <v>138</v>
      </c>
      <c r="E112" s="39"/>
      <c r="F112" s="233" t="s">
        <v>692</v>
      </c>
      <c r="G112" s="39"/>
      <c r="H112" s="39"/>
      <c r="I112" s="145"/>
      <c r="J112" s="39"/>
      <c r="K112" s="39"/>
      <c r="L112" s="43"/>
      <c r="M112" s="234"/>
      <c r="N112" s="83"/>
      <c r="O112" s="83"/>
      <c r="P112" s="83"/>
      <c r="Q112" s="83"/>
      <c r="R112" s="83"/>
      <c r="S112" s="83"/>
      <c r="T112" s="84"/>
      <c r="AT112" s="17" t="s">
        <v>138</v>
      </c>
      <c r="AU112" s="17" t="s">
        <v>82</v>
      </c>
    </row>
    <row r="113" s="1" customFormat="1">
      <c r="B113" s="38"/>
      <c r="C113" s="39"/>
      <c r="D113" s="232" t="s">
        <v>206</v>
      </c>
      <c r="E113" s="39"/>
      <c r="F113" s="270" t="s">
        <v>693</v>
      </c>
      <c r="G113" s="39"/>
      <c r="H113" s="39"/>
      <c r="I113" s="145"/>
      <c r="J113" s="39"/>
      <c r="K113" s="39"/>
      <c r="L113" s="43"/>
      <c r="M113" s="234"/>
      <c r="N113" s="83"/>
      <c r="O113" s="83"/>
      <c r="P113" s="83"/>
      <c r="Q113" s="83"/>
      <c r="R113" s="83"/>
      <c r="S113" s="83"/>
      <c r="T113" s="84"/>
      <c r="AT113" s="17" t="s">
        <v>206</v>
      </c>
      <c r="AU113" s="17" t="s">
        <v>82</v>
      </c>
    </row>
    <row r="114" s="12" customFormat="1">
      <c r="B114" s="235"/>
      <c r="C114" s="236"/>
      <c r="D114" s="232" t="s">
        <v>140</v>
      </c>
      <c r="E114" s="237" t="s">
        <v>19</v>
      </c>
      <c r="F114" s="238" t="s">
        <v>682</v>
      </c>
      <c r="G114" s="236"/>
      <c r="H114" s="237" t="s">
        <v>19</v>
      </c>
      <c r="I114" s="239"/>
      <c r="J114" s="236"/>
      <c r="K114" s="236"/>
      <c r="L114" s="240"/>
      <c r="M114" s="241"/>
      <c r="N114" s="242"/>
      <c r="O114" s="242"/>
      <c r="P114" s="242"/>
      <c r="Q114" s="242"/>
      <c r="R114" s="242"/>
      <c r="S114" s="242"/>
      <c r="T114" s="243"/>
      <c r="AT114" s="244" t="s">
        <v>140</v>
      </c>
      <c r="AU114" s="244" t="s">
        <v>82</v>
      </c>
      <c r="AV114" s="12" t="s">
        <v>80</v>
      </c>
      <c r="AW114" s="12" t="s">
        <v>33</v>
      </c>
      <c r="AX114" s="12" t="s">
        <v>73</v>
      </c>
      <c r="AY114" s="244" t="s">
        <v>128</v>
      </c>
    </row>
    <row r="115" s="13" customFormat="1">
      <c r="B115" s="245"/>
      <c r="C115" s="246"/>
      <c r="D115" s="232" t="s">
        <v>140</v>
      </c>
      <c r="E115" s="247" t="s">
        <v>19</v>
      </c>
      <c r="F115" s="248" t="s">
        <v>694</v>
      </c>
      <c r="G115" s="246"/>
      <c r="H115" s="249">
        <v>60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AT115" s="255" t="s">
        <v>140</v>
      </c>
      <c r="AU115" s="255" t="s">
        <v>82</v>
      </c>
      <c r="AV115" s="13" t="s">
        <v>82</v>
      </c>
      <c r="AW115" s="13" t="s">
        <v>33</v>
      </c>
      <c r="AX115" s="13" t="s">
        <v>73</v>
      </c>
      <c r="AY115" s="255" t="s">
        <v>128</v>
      </c>
    </row>
    <row r="116" s="13" customFormat="1">
      <c r="B116" s="245"/>
      <c r="C116" s="246"/>
      <c r="D116" s="232" t="s">
        <v>140</v>
      </c>
      <c r="E116" s="247" t="s">
        <v>19</v>
      </c>
      <c r="F116" s="248" t="s">
        <v>695</v>
      </c>
      <c r="G116" s="246"/>
      <c r="H116" s="249">
        <v>5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AT116" s="255" t="s">
        <v>140</v>
      </c>
      <c r="AU116" s="255" t="s">
        <v>82</v>
      </c>
      <c r="AV116" s="13" t="s">
        <v>82</v>
      </c>
      <c r="AW116" s="13" t="s">
        <v>33</v>
      </c>
      <c r="AX116" s="13" t="s">
        <v>73</v>
      </c>
      <c r="AY116" s="255" t="s">
        <v>128</v>
      </c>
    </row>
    <row r="117" s="14" customFormat="1">
      <c r="B117" s="256"/>
      <c r="C117" s="257"/>
      <c r="D117" s="232" t="s">
        <v>140</v>
      </c>
      <c r="E117" s="258" t="s">
        <v>19</v>
      </c>
      <c r="F117" s="259" t="s">
        <v>143</v>
      </c>
      <c r="G117" s="257"/>
      <c r="H117" s="260">
        <v>65</v>
      </c>
      <c r="I117" s="261"/>
      <c r="J117" s="257"/>
      <c r="K117" s="257"/>
      <c r="L117" s="262"/>
      <c r="M117" s="263"/>
      <c r="N117" s="264"/>
      <c r="O117" s="264"/>
      <c r="P117" s="264"/>
      <c r="Q117" s="264"/>
      <c r="R117" s="264"/>
      <c r="S117" s="264"/>
      <c r="T117" s="265"/>
      <c r="AT117" s="266" t="s">
        <v>140</v>
      </c>
      <c r="AU117" s="266" t="s">
        <v>82</v>
      </c>
      <c r="AV117" s="14" t="s">
        <v>144</v>
      </c>
      <c r="AW117" s="14" t="s">
        <v>33</v>
      </c>
      <c r="AX117" s="14" t="s">
        <v>80</v>
      </c>
      <c r="AY117" s="266" t="s">
        <v>128</v>
      </c>
    </row>
    <row r="118" s="1" customFormat="1" ht="16.5" customHeight="1">
      <c r="B118" s="38"/>
      <c r="C118" s="219" t="s">
        <v>170</v>
      </c>
      <c r="D118" s="219" t="s">
        <v>131</v>
      </c>
      <c r="E118" s="220" t="s">
        <v>696</v>
      </c>
      <c r="F118" s="221" t="s">
        <v>697</v>
      </c>
      <c r="G118" s="222" t="s">
        <v>217</v>
      </c>
      <c r="H118" s="223">
        <v>32.5</v>
      </c>
      <c r="I118" s="224"/>
      <c r="J118" s="225">
        <f>ROUND(I118*H118,2)</f>
        <v>0</v>
      </c>
      <c r="K118" s="221" t="s">
        <v>147</v>
      </c>
      <c r="L118" s="43"/>
      <c r="M118" s="226" t="s">
        <v>19</v>
      </c>
      <c r="N118" s="227" t="s">
        <v>44</v>
      </c>
      <c r="O118" s="83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AR118" s="230" t="s">
        <v>144</v>
      </c>
      <c r="AT118" s="230" t="s">
        <v>131</v>
      </c>
      <c r="AU118" s="230" t="s">
        <v>82</v>
      </c>
      <c r="AY118" s="17" t="s">
        <v>128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17" t="s">
        <v>80</v>
      </c>
      <c r="BK118" s="231">
        <f>ROUND(I118*H118,2)</f>
        <v>0</v>
      </c>
      <c r="BL118" s="17" t="s">
        <v>144</v>
      </c>
      <c r="BM118" s="230" t="s">
        <v>698</v>
      </c>
    </row>
    <row r="119" s="1" customFormat="1">
      <c r="B119" s="38"/>
      <c r="C119" s="39"/>
      <c r="D119" s="232" t="s">
        <v>138</v>
      </c>
      <c r="E119" s="39"/>
      <c r="F119" s="233" t="s">
        <v>699</v>
      </c>
      <c r="G119" s="39"/>
      <c r="H119" s="39"/>
      <c r="I119" s="145"/>
      <c r="J119" s="39"/>
      <c r="K119" s="39"/>
      <c r="L119" s="43"/>
      <c r="M119" s="234"/>
      <c r="N119" s="83"/>
      <c r="O119" s="83"/>
      <c r="P119" s="83"/>
      <c r="Q119" s="83"/>
      <c r="R119" s="83"/>
      <c r="S119" s="83"/>
      <c r="T119" s="84"/>
      <c r="AT119" s="17" t="s">
        <v>138</v>
      </c>
      <c r="AU119" s="17" t="s">
        <v>82</v>
      </c>
    </row>
    <row r="120" s="1" customFormat="1">
      <c r="B120" s="38"/>
      <c r="C120" s="39"/>
      <c r="D120" s="232" t="s">
        <v>206</v>
      </c>
      <c r="E120" s="39"/>
      <c r="F120" s="270" t="s">
        <v>693</v>
      </c>
      <c r="G120" s="39"/>
      <c r="H120" s="39"/>
      <c r="I120" s="145"/>
      <c r="J120" s="39"/>
      <c r="K120" s="39"/>
      <c r="L120" s="43"/>
      <c r="M120" s="234"/>
      <c r="N120" s="83"/>
      <c r="O120" s="83"/>
      <c r="P120" s="83"/>
      <c r="Q120" s="83"/>
      <c r="R120" s="83"/>
      <c r="S120" s="83"/>
      <c r="T120" s="84"/>
      <c r="AT120" s="17" t="s">
        <v>206</v>
      </c>
      <c r="AU120" s="17" t="s">
        <v>82</v>
      </c>
    </row>
    <row r="121" s="13" customFormat="1">
      <c r="B121" s="245"/>
      <c r="C121" s="246"/>
      <c r="D121" s="232" t="s">
        <v>140</v>
      </c>
      <c r="E121" s="247" t="s">
        <v>19</v>
      </c>
      <c r="F121" s="248" t="s">
        <v>700</v>
      </c>
      <c r="G121" s="246"/>
      <c r="H121" s="249">
        <v>32.5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AT121" s="255" t="s">
        <v>140</v>
      </c>
      <c r="AU121" s="255" t="s">
        <v>82</v>
      </c>
      <c r="AV121" s="13" t="s">
        <v>82</v>
      </c>
      <c r="AW121" s="13" t="s">
        <v>33</v>
      </c>
      <c r="AX121" s="13" t="s">
        <v>73</v>
      </c>
      <c r="AY121" s="255" t="s">
        <v>128</v>
      </c>
    </row>
    <row r="122" s="14" customFormat="1">
      <c r="B122" s="256"/>
      <c r="C122" s="257"/>
      <c r="D122" s="232" t="s">
        <v>140</v>
      </c>
      <c r="E122" s="258" t="s">
        <v>19</v>
      </c>
      <c r="F122" s="259" t="s">
        <v>143</v>
      </c>
      <c r="G122" s="257"/>
      <c r="H122" s="260">
        <v>32.5</v>
      </c>
      <c r="I122" s="261"/>
      <c r="J122" s="257"/>
      <c r="K122" s="257"/>
      <c r="L122" s="262"/>
      <c r="M122" s="263"/>
      <c r="N122" s="264"/>
      <c r="O122" s="264"/>
      <c r="P122" s="264"/>
      <c r="Q122" s="264"/>
      <c r="R122" s="264"/>
      <c r="S122" s="264"/>
      <c r="T122" s="265"/>
      <c r="AT122" s="266" t="s">
        <v>140</v>
      </c>
      <c r="AU122" s="266" t="s">
        <v>82</v>
      </c>
      <c r="AV122" s="14" t="s">
        <v>144</v>
      </c>
      <c r="AW122" s="14" t="s">
        <v>33</v>
      </c>
      <c r="AX122" s="14" t="s">
        <v>80</v>
      </c>
      <c r="AY122" s="266" t="s">
        <v>128</v>
      </c>
    </row>
    <row r="123" s="1" customFormat="1" ht="16.5" customHeight="1">
      <c r="B123" s="38"/>
      <c r="C123" s="219" t="s">
        <v>177</v>
      </c>
      <c r="D123" s="219" t="s">
        <v>131</v>
      </c>
      <c r="E123" s="220" t="s">
        <v>701</v>
      </c>
      <c r="F123" s="221" t="s">
        <v>702</v>
      </c>
      <c r="G123" s="222" t="s">
        <v>217</v>
      </c>
      <c r="H123" s="223">
        <v>46</v>
      </c>
      <c r="I123" s="224"/>
      <c r="J123" s="225">
        <f>ROUND(I123*H123,2)</f>
        <v>0</v>
      </c>
      <c r="K123" s="221" t="s">
        <v>19</v>
      </c>
      <c r="L123" s="43"/>
      <c r="M123" s="226" t="s">
        <v>19</v>
      </c>
      <c r="N123" s="227" t="s">
        <v>44</v>
      </c>
      <c r="O123" s="83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AR123" s="230" t="s">
        <v>144</v>
      </c>
      <c r="AT123" s="230" t="s">
        <v>131</v>
      </c>
      <c r="AU123" s="230" t="s">
        <v>82</v>
      </c>
      <c r="AY123" s="17" t="s">
        <v>128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80</v>
      </c>
      <c r="BK123" s="231">
        <f>ROUND(I123*H123,2)</f>
        <v>0</v>
      </c>
      <c r="BL123" s="17" t="s">
        <v>144</v>
      </c>
      <c r="BM123" s="230" t="s">
        <v>703</v>
      </c>
    </row>
    <row r="124" s="1" customFormat="1">
      <c r="B124" s="38"/>
      <c r="C124" s="39"/>
      <c r="D124" s="232" t="s">
        <v>138</v>
      </c>
      <c r="E124" s="39"/>
      <c r="F124" s="233" t="s">
        <v>702</v>
      </c>
      <c r="G124" s="39"/>
      <c r="H124" s="39"/>
      <c r="I124" s="145"/>
      <c r="J124" s="39"/>
      <c r="K124" s="39"/>
      <c r="L124" s="43"/>
      <c r="M124" s="234"/>
      <c r="N124" s="83"/>
      <c r="O124" s="83"/>
      <c r="P124" s="83"/>
      <c r="Q124" s="83"/>
      <c r="R124" s="83"/>
      <c r="S124" s="83"/>
      <c r="T124" s="84"/>
      <c r="AT124" s="17" t="s">
        <v>138</v>
      </c>
      <c r="AU124" s="17" t="s">
        <v>82</v>
      </c>
    </row>
    <row r="125" s="12" customFormat="1">
      <c r="B125" s="235"/>
      <c r="C125" s="236"/>
      <c r="D125" s="232" t="s">
        <v>140</v>
      </c>
      <c r="E125" s="237" t="s">
        <v>19</v>
      </c>
      <c r="F125" s="238" t="s">
        <v>682</v>
      </c>
      <c r="G125" s="236"/>
      <c r="H125" s="237" t="s">
        <v>19</v>
      </c>
      <c r="I125" s="239"/>
      <c r="J125" s="236"/>
      <c r="K125" s="236"/>
      <c r="L125" s="240"/>
      <c r="M125" s="241"/>
      <c r="N125" s="242"/>
      <c r="O125" s="242"/>
      <c r="P125" s="242"/>
      <c r="Q125" s="242"/>
      <c r="R125" s="242"/>
      <c r="S125" s="242"/>
      <c r="T125" s="243"/>
      <c r="AT125" s="244" t="s">
        <v>140</v>
      </c>
      <c r="AU125" s="244" t="s">
        <v>82</v>
      </c>
      <c r="AV125" s="12" t="s">
        <v>80</v>
      </c>
      <c r="AW125" s="12" t="s">
        <v>33</v>
      </c>
      <c r="AX125" s="12" t="s">
        <v>73</v>
      </c>
      <c r="AY125" s="244" t="s">
        <v>128</v>
      </c>
    </row>
    <row r="126" s="13" customFormat="1">
      <c r="B126" s="245"/>
      <c r="C126" s="246"/>
      <c r="D126" s="232" t="s">
        <v>140</v>
      </c>
      <c r="E126" s="247" t="s">
        <v>19</v>
      </c>
      <c r="F126" s="248" t="s">
        <v>704</v>
      </c>
      <c r="G126" s="246"/>
      <c r="H126" s="249">
        <v>46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AT126" s="255" t="s">
        <v>140</v>
      </c>
      <c r="AU126" s="255" t="s">
        <v>82</v>
      </c>
      <c r="AV126" s="13" t="s">
        <v>82</v>
      </c>
      <c r="AW126" s="13" t="s">
        <v>33</v>
      </c>
      <c r="AX126" s="13" t="s">
        <v>73</v>
      </c>
      <c r="AY126" s="255" t="s">
        <v>128</v>
      </c>
    </row>
    <row r="127" s="14" customFormat="1">
      <c r="B127" s="256"/>
      <c r="C127" s="257"/>
      <c r="D127" s="232" t="s">
        <v>140</v>
      </c>
      <c r="E127" s="258" t="s">
        <v>19</v>
      </c>
      <c r="F127" s="259" t="s">
        <v>143</v>
      </c>
      <c r="G127" s="257"/>
      <c r="H127" s="260">
        <v>46</v>
      </c>
      <c r="I127" s="261"/>
      <c r="J127" s="257"/>
      <c r="K127" s="257"/>
      <c r="L127" s="262"/>
      <c r="M127" s="263"/>
      <c r="N127" s="264"/>
      <c r="O127" s="264"/>
      <c r="P127" s="264"/>
      <c r="Q127" s="264"/>
      <c r="R127" s="264"/>
      <c r="S127" s="264"/>
      <c r="T127" s="265"/>
      <c r="AT127" s="266" t="s">
        <v>140</v>
      </c>
      <c r="AU127" s="266" t="s">
        <v>82</v>
      </c>
      <c r="AV127" s="14" t="s">
        <v>144</v>
      </c>
      <c r="AW127" s="14" t="s">
        <v>33</v>
      </c>
      <c r="AX127" s="14" t="s">
        <v>80</v>
      </c>
      <c r="AY127" s="266" t="s">
        <v>128</v>
      </c>
    </row>
    <row r="128" s="1" customFormat="1" ht="16.5" customHeight="1">
      <c r="B128" s="38"/>
      <c r="C128" s="219" t="s">
        <v>248</v>
      </c>
      <c r="D128" s="219" t="s">
        <v>131</v>
      </c>
      <c r="E128" s="220" t="s">
        <v>705</v>
      </c>
      <c r="F128" s="221" t="s">
        <v>706</v>
      </c>
      <c r="G128" s="222" t="s">
        <v>295</v>
      </c>
      <c r="H128" s="223">
        <v>113.92</v>
      </c>
      <c r="I128" s="224"/>
      <c r="J128" s="225">
        <f>ROUND(I128*H128,2)</f>
        <v>0</v>
      </c>
      <c r="K128" s="221" t="s">
        <v>147</v>
      </c>
      <c r="L128" s="43"/>
      <c r="M128" s="226" t="s">
        <v>19</v>
      </c>
      <c r="N128" s="227" t="s">
        <v>44</v>
      </c>
      <c r="O128" s="83"/>
      <c r="P128" s="228">
        <f>O128*H128</f>
        <v>0</v>
      </c>
      <c r="Q128" s="228">
        <v>0.00084000000000000003</v>
      </c>
      <c r="R128" s="228">
        <f>Q128*H128</f>
        <v>0.095692800000000008</v>
      </c>
      <c r="S128" s="228">
        <v>0</v>
      </c>
      <c r="T128" s="229">
        <f>S128*H128</f>
        <v>0</v>
      </c>
      <c r="AR128" s="230" t="s">
        <v>144</v>
      </c>
      <c r="AT128" s="230" t="s">
        <v>131</v>
      </c>
      <c r="AU128" s="230" t="s">
        <v>82</v>
      </c>
      <c r="AY128" s="17" t="s">
        <v>128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80</v>
      </c>
      <c r="BK128" s="231">
        <f>ROUND(I128*H128,2)</f>
        <v>0</v>
      </c>
      <c r="BL128" s="17" t="s">
        <v>144</v>
      </c>
      <c r="BM128" s="230" t="s">
        <v>707</v>
      </c>
    </row>
    <row r="129" s="1" customFormat="1">
      <c r="B129" s="38"/>
      <c r="C129" s="39"/>
      <c r="D129" s="232" t="s">
        <v>138</v>
      </c>
      <c r="E129" s="39"/>
      <c r="F129" s="233" t="s">
        <v>708</v>
      </c>
      <c r="G129" s="39"/>
      <c r="H129" s="39"/>
      <c r="I129" s="145"/>
      <c r="J129" s="39"/>
      <c r="K129" s="39"/>
      <c r="L129" s="43"/>
      <c r="M129" s="234"/>
      <c r="N129" s="83"/>
      <c r="O129" s="83"/>
      <c r="P129" s="83"/>
      <c r="Q129" s="83"/>
      <c r="R129" s="83"/>
      <c r="S129" s="83"/>
      <c r="T129" s="84"/>
      <c r="AT129" s="17" t="s">
        <v>138</v>
      </c>
      <c r="AU129" s="17" t="s">
        <v>82</v>
      </c>
    </row>
    <row r="130" s="1" customFormat="1">
      <c r="B130" s="38"/>
      <c r="C130" s="39"/>
      <c r="D130" s="232" t="s">
        <v>206</v>
      </c>
      <c r="E130" s="39"/>
      <c r="F130" s="270" t="s">
        <v>709</v>
      </c>
      <c r="G130" s="39"/>
      <c r="H130" s="39"/>
      <c r="I130" s="145"/>
      <c r="J130" s="39"/>
      <c r="K130" s="39"/>
      <c r="L130" s="43"/>
      <c r="M130" s="234"/>
      <c r="N130" s="83"/>
      <c r="O130" s="83"/>
      <c r="P130" s="83"/>
      <c r="Q130" s="83"/>
      <c r="R130" s="83"/>
      <c r="S130" s="83"/>
      <c r="T130" s="84"/>
      <c r="AT130" s="17" t="s">
        <v>206</v>
      </c>
      <c r="AU130" s="17" t="s">
        <v>82</v>
      </c>
    </row>
    <row r="131" s="12" customFormat="1">
      <c r="B131" s="235"/>
      <c r="C131" s="236"/>
      <c r="D131" s="232" t="s">
        <v>140</v>
      </c>
      <c r="E131" s="237" t="s">
        <v>19</v>
      </c>
      <c r="F131" s="238" t="s">
        <v>682</v>
      </c>
      <c r="G131" s="236"/>
      <c r="H131" s="237" t="s">
        <v>19</v>
      </c>
      <c r="I131" s="239"/>
      <c r="J131" s="236"/>
      <c r="K131" s="236"/>
      <c r="L131" s="240"/>
      <c r="M131" s="241"/>
      <c r="N131" s="242"/>
      <c r="O131" s="242"/>
      <c r="P131" s="242"/>
      <c r="Q131" s="242"/>
      <c r="R131" s="242"/>
      <c r="S131" s="242"/>
      <c r="T131" s="243"/>
      <c r="AT131" s="244" t="s">
        <v>140</v>
      </c>
      <c r="AU131" s="244" t="s">
        <v>82</v>
      </c>
      <c r="AV131" s="12" t="s">
        <v>80</v>
      </c>
      <c r="AW131" s="12" t="s">
        <v>33</v>
      </c>
      <c r="AX131" s="12" t="s">
        <v>73</v>
      </c>
      <c r="AY131" s="244" t="s">
        <v>128</v>
      </c>
    </row>
    <row r="132" s="13" customFormat="1">
      <c r="B132" s="245"/>
      <c r="C132" s="246"/>
      <c r="D132" s="232" t="s">
        <v>140</v>
      </c>
      <c r="E132" s="247" t="s">
        <v>19</v>
      </c>
      <c r="F132" s="248" t="s">
        <v>710</v>
      </c>
      <c r="G132" s="246"/>
      <c r="H132" s="249">
        <v>93.920000000000002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AT132" s="255" t="s">
        <v>140</v>
      </c>
      <c r="AU132" s="255" t="s">
        <v>82</v>
      </c>
      <c r="AV132" s="13" t="s">
        <v>82</v>
      </c>
      <c r="AW132" s="13" t="s">
        <v>33</v>
      </c>
      <c r="AX132" s="13" t="s">
        <v>73</v>
      </c>
      <c r="AY132" s="255" t="s">
        <v>128</v>
      </c>
    </row>
    <row r="133" s="13" customFormat="1">
      <c r="B133" s="245"/>
      <c r="C133" s="246"/>
      <c r="D133" s="232" t="s">
        <v>140</v>
      </c>
      <c r="E133" s="247" t="s">
        <v>19</v>
      </c>
      <c r="F133" s="248" t="s">
        <v>711</v>
      </c>
      <c r="G133" s="246"/>
      <c r="H133" s="249">
        <v>20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AT133" s="255" t="s">
        <v>140</v>
      </c>
      <c r="AU133" s="255" t="s">
        <v>82</v>
      </c>
      <c r="AV133" s="13" t="s">
        <v>82</v>
      </c>
      <c r="AW133" s="13" t="s">
        <v>33</v>
      </c>
      <c r="AX133" s="13" t="s">
        <v>73</v>
      </c>
      <c r="AY133" s="255" t="s">
        <v>128</v>
      </c>
    </row>
    <row r="134" s="14" customFormat="1">
      <c r="B134" s="256"/>
      <c r="C134" s="257"/>
      <c r="D134" s="232" t="s">
        <v>140</v>
      </c>
      <c r="E134" s="258" t="s">
        <v>19</v>
      </c>
      <c r="F134" s="259" t="s">
        <v>143</v>
      </c>
      <c r="G134" s="257"/>
      <c r="H134" s="260">
        <v>113.92</v>
      </c>
      <c r="I134" s="261"/>
      <c r="J134" s="257"/>
      <c r="K134" s="257"/>
      <c r="L134" s="262"/>
      <c r="M134" s="263"/>
      <c r="N134" s="264"/>
      <c r="O134" s="264"/>
      <c r="P134" s="264"/>
      <c r="Q134" s="264"/>
      <c r="R134" s="264"/>
      <c r="S134" s="264"/>
      <c r="T134" s="265"/>
      <c r="AT134" s="266" t="s">
        <v>140</v>
      </c>
      <c r="AU134" s="266" t="s">
        <v>82</v>
      </c>
      <c r="AV134" s="14" t="s">
        <v>144</v>
      </c>
      <c r="AW134" s="14" t="s">
        <v>33</v>
      </c>
      <c r="AX134" s="14" t="s">
        <v>80</v>
      </c>
      <c r="AY134" s="266" t="s">
        <v>128</v>
      </c>
    </row>
    <row r="135" s="1" customFormat="1" ht="16.5" customHeight="1">
      <c r="B135" s="38"/>
      <c r="C135" s="219" t="s">
        <v>253</v>
      </c>
      <c r="D135" s="219" t="s">
        <v>131</v>
      </c>
      <c r="E135" s="220" t="s">
        <v>712</v>
      </c>
      <c r="F135" s="221" t="s">
        <v>713</v>
      </c>
      <c r="G135" s="222" t="s">
        <v>295</v>
      </c>
      <c r="H135" s="223">
        <v>113.92</v>
      </c>
      <c r="I135" s="224"/>
      <c r="J135" s="225">
        <f>ROUND(I135*H135,2)</f>
        <v>0</v>
      </c>
      <c r="K135" s="221" t="s">
        <v>147</v>
      </c>
      <c r="L135" s="43"/>
      <c r="M135" s="226" t="s">
        <v>19</v>
      </c>
      <c r="N135" s="227" t="s">
        <v>44</v>
      </c>
      <c r="O135" s="83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AR135" s="230" t="s">
        <v>144</v>
      </c>
      <c r="AT135" s="230" t="s">
        <v>131</v>
      </c>
      <c r="AU135" s="230" t="s">
        <v>82</v>
      </c>
      <c r="AY135" s="17" t="s">
        <v>128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80</v>
      </c>
      <c r="BK135" s="231">
        <f>ROUND(I135*H135,2)</f>
        <v>0</v>
      </c>
      <c r="BL135" s="17" t="s">
        <v>144</v>
      </c>
      <c r="BM135" s="230" t="s">
        <v>714</v>
      </c>
    </row>
    <row r="136" s="1" customFormat="1">
      <c r="B136" s="38"/>
      <c r="C136" s="39"/>
      <c r="D136" s="232" t="s">
        <v>138</v>
      </c>
      <c r="E136" s="39"/>
      <c r="F136" s="233" t="s">
        <v>715</v>
      </c>
      <c r="G136" s="39"/>
      <c r="H136" s="39"/>
      <c r="I136" s="145"/>
      <c r="J136" s="39"/>
      <c r="K136" s="39"/>
      <c r="L136" s="43"/>
      <c r="M136" s="234"/>
      <c r="N136" s="83"/>
      <c r="O136" s="83"/>
      <c r="P136" s="83"/>
      <c r="Q136" s="83"/>
      <c r="R136" s="83"/>
      <c r="S136" s="83"/>
      <c r="T136" s="84"/>
      <c r="AT136" s="17" t="s">
        <v>138</v>
      </c>
      <c r="AU136" s="17" t="s">
        <v>82</v>
      </c>
    </row>
    <row r="137" s="13" customFormat="1">
      <c r="B137" s="245"/>
      <c r="C137" s="246"/>
      <c r="D137" s="232" t="s">
        <v>140</v>
      </c>
      <c r="E137" s="247" t="s">
        <v>19</v>
      </c>
      <c r="F137" s="248" t="s">
        <v>716</v>
      </c>
      <c r="G137" s="246"/>
      <c r="H137" s="249">
        <v>113.92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AT137" s="255" t="s">
        <v>140</v>
      </c>
      <c r="AU137" s="255" t="s">
        <v>82</v>
      </c>
      <c r="AV137" s="13" t="s">
        <v>82</v>
      </c>
      <c r="AW137" s="13" t="s">
        <v>33</v>
      </c>
      <c r="AX137" s="13" t="s">
        <v>73</v>
      </c>
      <c r="AY137" s="255" t="s">
        <v>128</v>
      </c>
    </row>
    <row r="138" s="14" customFormat="1">
      <c r="B138" s="256"/>
      <c r="C138" s="257"/>
      <c r="D138" s="232" t="s">
        <v>140</v>
      </c>
      <c r="E138" s="258" t="s">
        <v>19</v>
      </c>
      <c r="F138" s="259" t="s">
        <v>143</v>
      </c>
      <c r="G138" s="257"/>
      <c r="H138" s="260">
        <v>113.92</v>
      </c>
      <c r="I138" s="261"/>
      <c r="J138" s="257"/>
      <c r="K138" s="257"/>
      <c r="L138" s="262"/>
      <c r="M138" s="263"/>
      <c r="N138" s="264"/>
      <c r="O138" s="264"/>
      <c r="P138" s="264"/>
      <c r="Q138" s="264"/>
      <c r="R138" s="264"/>
      <c r="S138" s="264"/>
      <c r="T138" s="265"/>
      <c r="AT138" s="266" t="s">
        <v>140</v>
      </c>
      <c r="AU138" s="266" t="s">
        <v>82</v>
      </c>
      <c r="AV138" s="14" t="s">
        <v>144</v>
      </c>
      <c r="AW138" s="14" t="s">
        <v>33</v>
      </c>
      <c r="AX138" s="14" t="s">
        <v>80</v>
      </c>
      <c r="AY138" s="266" t="s">
        <v>128</v>
      </c>
    </row>
    <row r="139" s="1" customFormat="1" ht="16.5" customHeight="1">
      <c r="B139" s="38"/>
      <c r="C139" s="219" t="s">
        <v>260</v>
      </c>
      <c r="D139" s="219" t="s">
        <v>131</v>
      </c>
      <c r="E139" s="220" t="s">
        <v>717</v>
      </c>
      <c r="F139" s="221" t="s">
        <v>718</v>
      </c>
      <c r="G139" s="222" t="s">
        <v>217</v>
      </c>
      <c r="H139" s="223">
        <v>46.960000000000001</v>
      </c>
      <c r="I139" s="224"/>
      <c r="J139" s="225">
        <f>ROUND(I139*H139,2)</f>
        <v>0</v>
      </c>
      <c r="K139" s="221" t="s">
        <v>147</v>
      </c>
      <c r="L139" s="43"/>
      <c r="M139" s="226" t="s">
        <v>19</v>
      </c>
      <c r="N139" s="227" t="s">
        <v>44</v>
      </c>
      <c r="O139" s="83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AR139" s="230" t="s">
        <v>144</v>
      </c>
      <c r="AT139" s="230" t="s">
        <v>131</v>
      </c>
      <c r="AU139" s="230" t="s">
        <v>82</v>
      </c>
      <c r="AY139" s="17" t="s">
        <v>128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80</v>
      </c>
      <c r="BK139" s="231">
        <f>ROUND(I139*H139,2)</f>
        <v>0</v>
      </c>
      <c r="BL139" s="17" t="s">
        <v>144</v>
      </c>
      <c r="BM139" s="230" t="s">
        <v>719</v>
      </c>
    </row>
    <row r="140" s="1" customFormat="1">
      <c r="B140" s="38"/>
      <c r="C140" s="39"/>
      <c r="D140" s="232" t="s">
        <v>138</v>
      </c>
      <c r="E140" s="39"/>
      <c r="F140" s="233" t="s">
        <v>720</v>
      </c>
      <c r="G140" s="39"/>
      <c r="H140" s="39"/>
      <c r="I140" s="145"/>
      <c r="J140" s="39"/>
      <c r="K140" s="39"/>
      <c r="L140" s="43"/>
      <c r="M140" s="234"/>
      <c r="N140" s="83"/>
      <c r="O140" s="83"/>
      <c r="P140" s="83"/>
      <c r="Q140" s="83"/>
      <c r="R140" s="83"/>
      <c r="S140" s="83"/>
      <c r="T140" s="84"/>
      <c r="AT140" s="17" t="s">
        <v>138</v>
      </c>
      <c r="AU140" s="17" t="s">
        <v>82</v>
      </c>
    </row>
    <row r="141" s="1" customFormat="1">
      <c r="B141" s="38"/>
      <c r="C141" s="39"/>
      <c r="D141" s="232" t="s">
        <v>206</v>
      </c>
      <c r="E141" s="39"/>
      <c r="F141" s="270" t="s">
        <v>721</v>
      </c>
      <c r="G141" s="39"/>
      <c r="H141" s="39"/>
      <c r="I141" s="145"/>
      <c r="J141" s="39"/>
      <c r="K141" s="39"/>
      <c r="L141" s="43"/>
      <c r="M141" s="234"/>
      <c r="N141" s="83"/>
      <c r="O141" s="83"/>
      <c r="P141" s="83"/>
      <c r="Q141" s="83"/>
      <c r="R141" s="83"/>
      <c r="S141" s="83"/>
      <c r="T141" s="84"/>
      <c r="AT141" s="17" t="s">
        <v>206</v>
      </c>
      <c r="AU141" s="17" t="s">
        <v>82</v>
      </c>
    </row>
    <row r="142" s="13" customFormat="1">
      <c r="B142" s="245"/>
      <c r="C142" s="246"/>
      <c r="D142" s="232" t="s">
        <v>140</v>
      </c>
      <c r="E142" s="247" t="s">
        <v>19</v>
      </c>
      <c r="F142" s="248" t="s">
        <v>722</v>
      </c>
      <c r="G142" s="246"/>
      <c r="H142" s="249">
        <v>46.960000000000001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AT142" s="255" t="s">
        <v>140</v>
      </c>
      <c r="AU142" s="255" t="s">
        <v>82</v>
      </c>
      <c r="AV142" s="13" t="s">
        <v>82</v>
      </c>
      <c r="AW142" s="13" t="s">
        <v>33</v>
      </c>
      <c r="AX142" s="13" t="s">
        <v>73</v>
      </c>
      <c r="AY142" s="255" t="s">
        <v>128</v>
      </c>
    </row>
    <row r="143" s="14" customFormat="1">
      <c r="B143" s="256"/>
      <c r="C143" s="257"/>
      <c r="D143" s="232" t="s">
        <v>140</v>
      </c>
      <c r="E143" s="258" t="s">
        <v>19</v>
      </c>
      <c r="F143" s="259" t="s">
        <v>143</v>
      </c>
      <c r="G143" s="257"/>
      <c r="H143" s="260">
        <v>46.960000000000001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AT143" s="266" t="s">
        <v>140</v>
      </c>
      <c r="AU143" s="266" t="s">
        <v>82</v>
      </c>
      <c r="AV143" s="14" t="s">
        <v>144</v>
      </c>
      <c r="AW143" s="14" t="s">
        <v>33</v>
      </c>
      <c r="AX143" s="14" t="s">
        <v>80</v>
      </c>
      <c r="AY143" s="266" t="s">
        <v>128</v>
      </c>
    </row>
    <row r="144" s="1" customFormat="1" ht="16.5" customHeight="1">
      <c r="B144" s="38"/>
      <c r="C144" s="219" t="s">
        <v>266</v>
      </c>
      <c r="D144" s="219" t="s">
        <v>131</v>
      </c>
      <c r="E144" s="220" t="s">
        <v>723</v>
      </c>
      <c r="F144" s="221" t="s">
        <v>724</v>
      </c>
      <c r="G144" s="222" t="s">
        <v>217</v>
      </c>
      <c r="H144" s="223">
        <v>111</v>
      </c>
      <c r="I144" s="224"/>
      <c r="J144" s="225">
        <f>ROUND(I144*H144,2)</f>
        <v>0</v>
      </c>
      <c r="K144" s="221" t="s">
        <v>147</v>
      </c>
      <c r="L144" s="43"/>
      <c r="M144" s="226" t="s">
        <v>19</v>
      </c>
      <c r="N144" s="227" t="s">
        <v>44</v>
      </c>
      <c r="O144" s="83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AR144" s="230" t="s">
        <v>144</v>
      </c>
      <c r="AT144" s="230" t="s">
        <v>131</v>
      </c>
      <c r="AU144" s="230" t="s">
        <v>82</v>
      </c>
      <c r="AY144" s="17" t="s">
        <v>128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80</v>
      </c>
      <c r="BK144" s="231">
        <f>ROUND(I144*H144,2)</f>
        <v>0</v>
      </c>
      <c r="BL144" s="17" t="s">
        <v>144</v>
      </c>
      <c r="BM144" s="230" t="s">
        <v>725</v>
      </c>
    </row>
    <row r="145" s="1" customFormat="1">
      <c r="B145" s="38"/>
      <c r="C145" s="39"/>
      <c r="D145" s="232" t="s">
        <v>138</v>
      </c>
      <c r="E145" s="39"/>
      <c r="F145" s="233" t="s">
        <v>726</v>
      </c>
      <c r="G145" s="39"/>
      <c r="H145" s="39"/>
      <c r="I145" s="145"/>
      <c r="J145" s="39"/>
      <c r="K145" s="39"/>
      <c r="L145" s="43"/>
      <c r="M145" s="234"/>
      <c r="N145" s="83"/>
      <c r="O145" s="83"/>
      <c r="P145" s="83"/>
      <c r="Q145" s="83"/>
      <c r="R145" s="83"/>
      <c r="S145" s="83"/>
      <c r="T145" s="84"/>
      <c r="AT145" s="17" t="s">
        <v>138</v>
      </c>
      <c r="AU145" s="17" t="s">
        <v>82</v>
      </c>
    </row>
    <row r="146" s="1" customFormat="1">
      <c r="B146" s="38"/>
      <c r="C146" s="39"/>
      <c r="D146" s="232" t="s">
        <v>206</v>
      </c>
      <c r="E146" s="39"/>
      <c r="F146" s="270" t="s">
        <v>721</v>
      </c>
      <c r="G146" s="39"/>
      <c r="H146" s="39"/>
      <c r="I146" s="145"/>
      <c r="J146" s="39"/>
      <c r="K146" s="39"/>
      <c r="L146" s="43"/>
      <c r="M146" s="234"/>
      <c r="N146" s="83"/>
      <c r="O146" s="83"/>
      <c r="P146" s="83"/>
      <c r="Q146" s="83"/>
      <c r="R146" s="83"/>
      <c r="S146" s="83"/>
      <c r="T146" s="84"/>
      <c r="AT146" s="17" t="s">
        <v>206</v>
      </c>
      <c r="AU146" s="17" t="s">
        <v>82</v>
      </c>
    </row>
    <row r="147" s="13" customFormat="1">
      <c r="B147" s="245"/>
      <c r="C147" s="246"/>
      <c r="D147" s="232" t="s">
        <v>140</v>
      </c>
      <c r="E147" s="247" t="s">
        <v>19</v>
      </c>
      <c r="F147" s="248" t="s">
        <v>727</v>
      </c>
      <c r="G147" s="246"/>
      <c r="H147" s="249">
        <v>111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AT147" s="255" t="s">
        <v>140</v>
      </c>
      <c r="AU147" s="255" t="s">
        <v>82</v>
      </c>
      <c r="AV147" s="13" t="s">
        <v>82</v>
      </c>
      <c r="AW147" s="13" t="s">
        <v>33</v>
      </c>
      <c r="AX147" s="13" t="s">
        <v>73</v>
      </c>
      <c r="AY147" s="255" t="s">
        <v>128</v>
      </c>
    </row>
    <row r="148" s="14" customFormat="1">
      <c r="B148" s="256"/>
      <c r="C148" s="257"/>
      <c r="D148" s="232" t="s">
        <v>140</v>
      </c>
      <c r="E148" s="258" t="s">
        <v>19</v>
      </c>
      <c r="F148" s="259" t="s">
        <v>143</v>
      </c>
      <c r="G148" s="257"/>
      <c r="H148" s="260">
        <v>111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AT148" s="266" t="s">
        <v>140</v>
      </c>
      <c r="AU148" s="266" t="s">
        <v>82</v>
      </c>
      <c r="AV148" s="14" t="s">
        <v>144</v>
      </c>
      <c r="AW148" s="14" t="s">
        <v>33</v>
      </c>
      <c r="AX148" s="14" t="s">
        <v>80</v>
      </c>
      <c r="AY148" s="266" t="s">
        <v>128</v>
      </c>
    </row>
    <row r="149" s="1" customFormat="1" ht="16.5" customHeight="1">
      <c r="B149" s="38"/>
      <c r="C149" s="219" t="s">
        <v>273</v>
      </c>
      <c r="D149" s="219" t="s">
        <v>131</v>
      </c>
      <c r="E149" s="220" t="s">
        <v>261</v>
      </c>
      <c r="F149" s="221" t="s">
        <v>262</v>
      </c>
      <c r="G149" s="222" t="s">
        <v>217</v>
      </c>
      <c r="H149" s="223">
        <v>157.96000000000001</v>
      </c>
      <c r="I149" s="224"/>
      <c r="J149" s="225">
        <f>ROUND(I149*H149,2)</f>
        <v>0</v>
      </c>
      <c r="K149" s="221" t="s">
        <v>147</v>
      </c>
      <c r="L149" s="43"/>
      <c r="M149" s="226" t="s">
        <v>19</v>
      </c>
      <c r="N149" s="227" t="s">
        <v>44</v>
      </c>
      <c r="O149" s="83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AR149" s="230" t="s">
        <v>144</v>
      </c>
      <c r="AT149" s="230" t="s">
        <v>131</v>
      </c>
      <c r="AU149" s="230" t="s">
        <v>82</v>
      </c>
      <c r="AY149" s="17" t="s">
        <v>128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80</v>
      </c>
      <c r="BK149" s="231">
        <f>ROUND(I149*H149,2)</f>
        <v>0</v>
      </c>
      <c r="BL149" s="17" t="s">
        <v>144</v>
      </c>
      <c r="BM149" s="230" t="s">
        <v>728</v>
      </c>
    </row>
    <row r="150" s="1" customFormat="1">
      <c r="B150" s="38"/>
      <c r="C150" s="39"/>
      <c r="D150" s="232" t="s">
        <v>138</v>
      </c>
      <c r="E150" s="39"/>
      <c r="F150" s="233" t="s">
        <v>264</v>
      </c>
      <c r="G150" s="39"/>
      <c r="H150" s="39"/>
      <c r="I150" s="145"/>
      <c r="J150" s="39"/>
      <c r="K150" s="39"/>
      <c r="L150" s="43"/>
      <c r="M150" s="234"/>
      <c r="N150" s="83"/>
      <c r="O150" s="83"/>
      <c r="P150" s="83"/>
      <c r="Q150" s="83"/>
      <c r="R150" s="83"/>
      <c r="S150" s="83"/>
      <c r="T150" s="84"/>
      <c r="AT150" s="17" t="s">
        <v>138</v>
      </c>
      <c r="AU150" s="17" t="s">
        <v>82</v>
      </c>
    </row>
    <row r="151" s="1" customFormat="1">
      <c r="B151" s="38"/>
      <c r="C151" s="39"/>
      <c r="D151" s="232" t="s">
        <v>206</v>
      </c>
      <c r="E151" s="39"/>
      <c r="F151" s="270" t="s">
        <v>258</v>
      </c>
      <c r="G151" s="39"/>
      <c r="H151" s="39"/>
      <c r="I151" s="145"/>
      <c r="J151" s="39"/>
      <c r="K151" s="39"/>
      <c r="L151" s="43"/>
      <c r="M151" s="234"/>
      <c r="N151" s="83"/>
      <c r="O151" s="83"/>
      <c r="P151" s="83"/>
      <c r="Q151" s="83"/>
      <c r="R151" s="83"/>
      <c r="S151" s="83"/>
      <c r="T151" s="84"/>
      <c r="AT151" s="17" t="s">
        <v>206</v>
      </c>
      <c r="AU151" s="17" t="s">
        <v>82</v>
      </c>
    </row>
    <row r="152" s="13" customFormat="1">
      <c r="B152" s="245"/>
      <c r="C152" s="246"/>
      <c r="D152" s="232" t="s">
        <v>140</v>
      </c>
      <c r="E152" s="247" t="s">
        <v>19</v>
      </c>
      <c r="F152" s="248" t="s">
        <v>729</v>
      </c>
      <c r="G152" s="246"/>
      <c r="H152" s="249">
        <v>157.96000000000001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AT152" s="255" t="s">
        <v>140</v>
      </c>
      <c r="AU152" s="255" t="s">
        <v>82</v>
      </c>
      <c r="AV152" s="13" t="s">
        <v>82</v>
      </c>
      <c r="AW152" s="13" t="s">
        <v>33</v>
      </c>
      <c r="AX152" s="13" t="s">
        <v>73</v>
      </c>
      <c r="AY152" s="255" t="s">
        <v>128</v>
      </c>
    </row>
    <row r="153" s="14" customFormat="1">
      <c r="B153" s="256"/>
      <c r="C153" s="257"/>
      <c r="D153" s="232" t="s">
        <v>140</v>
      </c>
      <c r="E153" s="258" t="s">
        <v>19</v>
      </c>
      <c r="F153" s="259" t="s">
        <v>143</v>
      </c>
      <c r="G153" s="257"/>
      <c r="H153" s="260">
        <v>157.96000000000001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AT153" s="266" t="s">
        <v>140</v>
      </c>
      <c r="AU153" s="266" t="s">
        <v>82</v>
      </c>
      <c r="AV153" s="14" t="s">
        <v>144</v>
      </c>
      <c r="AW153" s="14" t="s">
        <v>33</v>
      </c>
      <c r="AX153" s="14" t="s">
        <v>80</v>
      </c>
      <c r="AY153" s="266" t="s">
        <v>128</v>
      </c>
    </row>
    <row r="154" s="1" customFormat="1" ht="16.5" customHeight="1">
      <c r="B154" s="38"/>
      <c r="C154" s="219" t="s">
        <v>280</v>
      </c>
      <c r="D154" s="219" t="s">
        <v>131</v>
      </c>
      <c r="E154" s="220" t="s">
        <v>281</v>
      </c>
      <c r="F154" s="221" t="s">
        <v>282</v>
      </c>
      <c r="G154" s="222" t="s">
        <v>217</v>
      </c>
      <c r="H154" s="223">
        <v>157.96000000000001</v>
      </c>
      <c r="I154" s="224"/>
      <c r="J154" s="225">
        <f>ROUND(I154*H154,2)</f>
        <v>0</v>
      </c>
      <c r="K154" s="221" t="s">
        <v>147</v>
      </c>
      <c r="L154" s="43"/>
      <c r="M154" s="226" t="s">
        <v>19</v>
      </c>
      <c r="N154" s="227" t="s">
        <v>44</v>
      </c>
      <c r="O154" s="83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AR154" s="230" t="s">
        <v>144</v>
      </c>
      <c r="AT154" s="230" t="s">
        <v>131</v>
      </c>
      <c r="AU154" s="230" t="s">
        <v>82</v>
      </c>
      <c r="AY154" s="17" t="s">
        <v>128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80</v>
      </c>
      <c r="BK154" s="231">
        <f>ROUND(I154*H154,2)</f>
        <v>0</v>
      </c>
      <c r="BL154" s="17" t="s">
        <v>144</v>
      </c>
      <c r="BM154" s="230" t="s">
        <v>730</v>
      </c>
    </row>
    <row r="155" s="1" customFormat="1">
      <c r="B155" s="38"/>
      <c r="C155" s="39"/>
      <c r="D155" s="232" t="s">
        <v>138</v>
      </c>
      <c r="E155" s="39"/>
      <c r="F155" s="233" t="s">
        <v>282</v>
      </c>
      <c r="G155" s="39"/>
      <c r="H155" s="39"/>
      <c r="I155" s="145"/>
      <c r="J155" s="39"/>
      <c r="K155" s="39"/>
      <c r="L155" s="43"/>
      <c r="M155" s="234"/>
      <c r="N155" s="83"/>
      <c r="O155" s="83"/>
      <c r="P155" s="83"/>
      <c r="Q155" s="83"/>
      <c r="R155" s="83"/>
      <c r="S155" s="83"/>
      <c r="T155" s="84"/>
      <c r="AT155" s="17" t="s">
        <v>138</v>
      </c>
      <c r="AU155" s="17" t="s">
        <v>82</v>
      </c>
    </row>
    <row r="156" s="1" customFormat="1">
      <c r="B156" s="38"/>
      <c r="C156" s="39"/>
      <c r="D156" s="232" t="s">
        <v>206</v>
      </c>
      <c r="E156" s="39"/>
      <c r="F156" s="270" t="s">
        <v>284</v>
      </c>
      <c r="G156" s="39"/>
      <c r="H156" s="39"/>
      <c r="I156" s="145"/>
      <c r="J156" s="39"/>
      <c r="K156" s="39"/>
      <c r="L156" s="43"/>
      <c r="M156" s="234"/>
      <c r="N156" s="83"/>
      <c r="O156" s="83"/>
      <c r="P156" s="83"/>
      <c r="Q156" s="83"/>
      <c r="R156" s="83"/>
      <c r="S156" s="83"/>
      <c r="T156" s="84"/>
      <c r="AT156" s="17" t="s">
        <v>206</v>
      </c>
      <c r="AU156" s="17" t="s">
        <v>82</v>
      </c>
    </row>
    <row r="157" s="13" customFormat="1">
      <c r="B157" s="245"/>
      <c r="C157" s="246"/>
      <c r="D157" s="232" t="s">
        <v>140</v>
      </c>
      <c r="E157" s="247" t="s">
        <v>19</v>
      </c>
      <c r="F157" s="248" t="s">
        <v>731</v>
      </c>
      <c r="G157" s="246"/>
      <c r="H157" s="249">
        <v>157.96000000000001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AT157" s="255" t="s">
        <v>140</v>
      </c>
      <c r="AU157" s="255" t="s">
        <v>82</v>
      </c>
      <c r="AV157" s="13" t="s">
        <v>82</v>
      </c>
      <c r="AW157" s="13" t="s">
        <v>33</v>
      </c>
      <c r="AX157" s="13" t="s">
        <v>73</v>
      </c>
      <c r="AY157" s="255" t="s">
        <v>128</v>
      </c>
    </row>
    <row r="158" s="14" customFormat="1">
      <c r="B158" s="256"/>
      <c r="C158" s="257"/>
      <c r="D158" s="232" t="s">
        <v>140</v>
      </c>
      <c r="E158" s="258" t="s">
        <v>19</v>
      </c>
      <c r="F158" s="259" t="s">
        <v>143</v>
      </c>
      <c r="G158" s="257"/>
      <c r="H158" s="260">
        <v>157.96000000000001</v>
      </c>
      <c r="I158" s="261"/>
      <c r="J158" s="257"/>
      <c r="K158" s="257"/>
      <c r="L158" s="262"/>
      <c r="M158" s="263"/>
      <c r="N158" s="264"/>
      <c r="O158" s="264"/>
      <c r="P158" s="264"/>
      <c r="Q158" s="264"/>
      <c r="R158" s="264"/>
      <c r="S158" s="264"/>
      <c r="T158" s="265"/>
      <c r="AT158" s="266" t="s">
        <v>140</v>
      </c>
      <c r="AU158" s="266" t="s">
        <v>82</v>
      </c>
      <c r="AV158" s="14" t="s">
        <v>144</v>
      </c>
      <c r="AW158" s="14" t="s">
        <v>33</v>
      </c>
      <c r="AX158" s="14" t="s">
        <v>80</v>
      </c>
      <c r="AY158" s="266" t="s">
        <v>128</v>
      </c>
    </row>
    <row r="159" s="1" customFormat="1" ht="16.5" customHeight="1">
      <c r="B159" s="38"/>
      <c r="C159" s="219" t="s">
        <v>286</v>
      </c>
      <c r="D159" s="219" t="s">
        <v>131</v>
      </c>
      <c r="E159" s="220" t="s">
        <v>287</v>
      </c>
      <c r="F159" s="221" t="s">
        <v>288</v>
      </c>
      <c r="G159" s="222" t="s">
        <v>289</v>
      </c>
      <c r="H159" s="223">
        <v>268.53199999999998</v>
      </c>
      <c r="I159" s="224"/>
      <c r="J159" s="225">
        <f>ROUND(I159*H159,2)</f>
        <v>0</v>
      </c>
      <c r="K159" s="221" t="s">
        <v>147</v>
      </c>
      <c r="L159" s="43"/>
      <c r="M159" s="226" t="s">
        <v>19</v>
      </c>
      <c r="N159" s="227" t="s">
        <v>44</v>
      </c>
      <c r="O159" s="83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AR159" s="230" t="s">
        <v>144</v>
      </c>
      <c r="AT159" s="230" t="s">
        <v>131</v>
      </c>
      <c r="AU159" s="230" t="s">
        <v>82</v>
      </c>
      <c r="AY159" s="17" t="s">
        <v>128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80</v>
      </c>
      <c r="BK159" s="231">
        <f>ROUND(I159*H159,2)</f>
        <v>0</v>
      </c>
      <c r="BL159" s="17" t="s">
        <v>144</v>
      </c>
      <c r="BM159" s="230" t="s">
        <v>732</v>
      </c>
    </row>
    <row r="160" s="1" customFormat="1">
      <c r="B160" s="38"/>
      <c r="C160" s="39"/>
      <c r="D160" s="232" t="s">
        <v>138</v>
      </c>
      <c r="E160" s="39"/>
      <c r="F160" s="233" t="s">
        <v>291</v>
      </c>
      <c r="G160" s="39"/>
      <c r="H160" s="39"/>
      <c r="I160" s="145"/>
      <c r="J160" s="39"/>
      <c r="K160" s="39"/>
      <c r="L160" s="43"/>
      <c r="M160" s="234"/>
      <c r="N160" s="83"/>
      <c r="O160" s="83"/>
      <c r="P160" s="83"/>
      <c r="Q160" s="83"/>
      <c r="R160" s="83"/>
      <c r="S160" s="83"/>
      <c r="T160" s="84"/>
      <c r="AT160" s="17" t="s">
        <v>138</v>
      </c>
      <c r="AU160" s="17" t="s">
        <v>82</v>
      </c>
    </row>
    <row r="161" s="1" customFormat="1">
      <c r="B161" s="38"/>
      <c r="C161" s="39"/>
      <c r="D161" s="232" t="s">
        <v>206</v>
      </c>
      <c r="E161" s="39"/>
      <c r="F161" s="270" t="s">
        <v>284</v>
      </c>
      <c r="G161" s="39"/>
      <c r="H161" s="39"/>
      <c r="I161" s="145"/>
      <c r="J161" s="39"/>
      <c r="K161" s="39"/>
      <c r="L161" s="43"/>
      <c r="M161" s="234"/>
      <c r="N161" s="83"/>
      <c r="O161" s="83"/>
      <c r="P161" s="83"/>
      <c r="Q161" s="83"/>
      <c r="R161" s="83"/>
      <c r="S161" s="83"/>
      <c r="T161" s="84"/>
      <c r="AT161" s="17" t="s">
        <v>206</v>
      </c>
      <c r="AU161" s="17" t="s">
        <v>82</v>
      </c>
    </row>
    <row r="162" s="13" customFormat="1">
      <c r="B162" s="245"/>
      <c r="C162" s="246"/>
      <c r="D162" s="232" t="s">
        <v>140</v>
      </c>
      <c r="E162" s="247" t="s">
        <v>19</v>
      </c>
      <c r="F162" s="248" t="s">
        <v>733</v>
      </c>
      <c r="G162" s="246"/>
      <c r="H162" s="249">
        <v>268.53199999999998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AT162" s="255" t="s">
        <v>140</v>
      </c>
      <c r="AU162" s="255" t="s">
        <v>82</v>
      </c>
      <c r="AV162" s="13" t="s">
        <v>82</v>
      </c>
      <c r="AW162" s="13" t="s">
        <v>33</v>
      </c>
      <c r="AX162" s="13" t="s">
        <v>73</v>
      </c>
      <c r="AY162" s="255" t="s">
        <v>128</v>
      </c>
    </row>
    <row r="163" s="14" customFormat="1">
      <c r="B163" s="256"/>
      <c r="C163" s="257"/>
      <c r="D163" s="232" t="s">
        <v>140</v>
      </c>
      <c r="E163" s="258" t="s">
        <v>19</v>
      </c>
      <c r="F163" s="259" t="s">
        <v>143</v>
      </c>
      <c r="G163" s="257"/>
      <c r="H163" s="260">
        <v>268.53199999999998</v>
      </c>
      <c r="I163" s="261"/>
      <c r="J163" s="257"/>
      <c r="K163" s="257"/>
      <c r="L163" s="262"/>
      <c r="M163" s="263"/>
      <c r="N163" s="264"/>
      <c r="O163" s="264"/>
      <c r="P163" s="264"/>
      <c r="Q163" s="264"/>
      <c r="R163" s="264"/>
      <c r="S163" s="264"/>
      <c r="T163" s="265"/>
      <c r="AT163" s="266" t="s">
        <v>140</v>
      </c>
      <c r="AU163" s="266" t="s">
        <v>82</v>
      </c>
      <c r="AV163" s="14" t="s">
        <v>144</v>
      </c>
      <c r="AW163" s="14" t="s">
        <v>33</v>
      </c>
      <c r="AX163" s="14" t="s">
        <v>80</v>
      </c>
      <c r="AY163" s="266" t="s">
        <v>128</v>
      </c>
    </row>
    <row r="164" s="1" customFormat="1" ht="16.5" customHeight="1">
      <c r="B164" s="38"/>
      <c r="C164" s="219" t="s">
        <v>8</v>
      </c>
      <c r="D164" s="219" t="s">
        <v>131</v>
      </c>
      <c r="E164" s="220" t="s">
        <v>315</v>
      </c>
      <c r="F164" s="221" t="s">
        <v>316</v>
      </c>
      <c r="G164" s="222" t="s">
        <v>295</v>
      </c>
      <c r="H164" s="223">
        <v>53.299999999999997</v>
      </c>
      <c r="I164" s="224"/>
      <c r="J164" s="225">
        <f>ROUND(I164*H164,2)</f>
        <v>0</v>
      </c>
      <c r="K164" s="221" t="s">
        <v>147</v>
      </c>
      <c r="L164" s="43"/>
      <c r="M164" s="226" t="s">
        <v>19</v>
      </c>
      <c r="N164" s="227" t="s">
        <v>44</v>
      </c>
      <c r="O164" s="83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AR164" s="230" t="s">
        <v>144</v>
      </c>
      <c r="AT164" s="230" t="s">
        <v>131</v>
      </c>
      <c r="AU164" s="230" t="s">
        <v>82</v>
      </c>
      <c r="AY164" s="17" t="s">
        <v>128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80</v>
      </c>
      <c r="BK164" s="231">
        <f>ROUND(I164*H164,2)</f>
        <v>0</v>
      </c>
      <c r="BL164" s="17" t="s">
        <v>144</v>
      </c>
      <c r="BM164" s="230" t="s">
        <v>734</v>
      </c>
    </row>
    <row r="165" s="1" customFormat="1">
      <c r="B165" s="38"/>
      <c r="C165" s="39"/>
      <c r="D165" s="232" t="s">
        <v>138</v>
      </c>
      <c r="E165" s="39"/>
      <c r="F165" s="233" t="s">
        <v>318</v>
      </c>
      <c r="G165" s="39"/>
      <c r="H165" s="39"/>
      <c r="I165" s="145"/>
      <c r="J165" s="39"/>
      <c r="K165" s="39"/>
      <c r="L165" s="43"/>
      <c r="M165" s="234"/>
      <c r="N165" s="83"/>
      <c r="O165" s="83"/>
      <c r="P165" s="83"/>
      <c r="Q165" s="83"/>
      <c r="R165" s="83"/>
      <c r="S165" s="83"/>
      <c r="T165" s="84"/>
      <c r="AT165" s="17" t="s">
        <v>138</v>
      </c>
      <c r="AU165" s="17" t="s">
        <v>82</v>
      </c>
    </row>
    <row r="166" s="1" customFormat="1">
      <c r="B166" s="38"/>
      <c r="C166" s="39"/>
      <c r="D166" s="232" t="s">
        <v>206</v>
      </c>
      <c r="E166" s="39"/>
      <c r="F166" s="270" t="s">
        <v>313</v>
      </c>
      <c r="G166" s="39"/>
      <c r="H166" s="39"/>
      <c r="I166" s="145"/>
      <c r="J166" s="39"/>
      <c r="K166" s="39"/>
      <c r="L166" s="43"/>
      <c r="M166" s="234"/>
      <c r="N166" s="83"/>
      <c r="O166" s="83"/>
      <c r="P166" s="83"/>
      <c r="Q166" s="83"/>
      <c r="R166" s="83"/>
      <c r="S166" s="83"/>
      <c r="T166" s="84"/>
      <c r="AT166" s="17" t="s">
        <v>206</v>
      </c>
      <c r="AU166" s="17" t="s">
        <v>82</v>
      </c>
    </row>
    <row r="167" s="12" customFormat="1">
      <c r="B167" s="235"/>
      <c r="C167" s="236"/>
      <c r="D167" s="232" t="s">
        <v>140</v>
      </c>
      <c r="E167" s="237" t="s">
        <v>19</v>
      </c>
      <c r="F167" s="238" t="s">
        <v>682</v>
      </c>
      <c r="G167" s="236"/>
      <c r="H167" s="237" t="s">
        <v>19</v>
      </c>
      <c r="I167" s="239"/>
      <c r="J167" s="236"/>
      <c r="K167" s="236"/>
      <c r="L167" s="240"/>
      <c r="M167" s="241"/>
      <c r="N167" s="242"/>
      <c r="O167" s="242"/>
      <c r="P167" s="242"/>
      <c r="Q167" s="242"/>
      <c r="R167" s="242"/>
      <c r="S167" s="242"/>
      <c r="T167" s="243"/>
      <c r="AT167" s="244" t="s">
        <v>140</v>
      </c>
      <c r="AU167" s="244" t="s">
        <v>82</v>
      </c>
      <c r="AV167" s="12" t="s">
        <v>80</v>
      </c>
      <c r="AW167" s="12" t="s">
        <v>33</v>
      </c>
      <c r="AX167" s="12" t="s">
        <v>73</v>
      </c>
      <c r="AY167" s="244" t="s">
        <v>128</v>
      </c>
    </row>
    <row r="168" s="13" customFormat="1">
      <c r="B168" s="245"/>
      <c r="C168" s="246"/>
      <c r="D168" s="232" t="s">
        <v>140</v>
      </c>
      <c r="E168" s="247" t="s">
        <v>19</v>
      </c>
      <c r="F168" s="248" t="s">
        <v>735</v>
      </c>
      <c r="G168" s="246"/>
      <c r="H168" s="249">
        <v>33.299999999999997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AT168" s="255" t="s">
        <v>140</v>
      </c>
      <c r="AU168" s="255" t="s">
        <v>82</v>
      </c>
      <c r="AV168" s="13" t="s">
        <v>82</v>
      </c>
      <c r="AW168" s="13" t="s">
        <v>33</v>
      </c>
      <c r="AX168" s="13" t="s">
        <v>73</v>
      </c>
      <c r="AY168" s="255" t="s">
        <v>128</v>
      </c>
    </row>
    <row r="169" s="13" customFormat="1">
      <c r="B169" s="245"/>
      <c r="C169" s="246"/>
      <c r="D169" s="232" t="s">
        <v>140</v>
      </c>
      <c r="E169" s="247" t="s">
        <v>19</v>
      </c>
      <c r="F169" s="248" t="s">
        <v>736</v>
      </c>
      <c r="G169" s="246"/>
      <c r="H169" s="249">
        <v>20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AT169" s="255" t="s">
        <v>140</v>
      </c>
      <c r="AU169" s="255" t="s">
        <v>82</v>
      </c>
      <c r="AV169" s="13" t="s">
        <v>82</v>
      </c>
      <c r="AW169" s="13" t="s">
        <v>33</v>
      </c>
      <c r="AX169" s="13" t="s">
        <v>73</v>
      </c>
      <c r="AY169" s="255" t="s">
        <v>128</v>
      </c>
    </row>
    <row r="170" s="14" customFormat="1">
      <c r="B170" s="256"/>
      <c r="C170" s="257"/>
      <c r="D170" s="232" t="s">
        <v>140</v>
      </c>
      <c r="E170" s="258" t="s">
        <v>19</v>
      </c>
      <c r="F170" s="259" t="s">
        <v>143</v>
      </c>
      <c r="G170" s="257"/>
      <c r="H170" s="260">
        <v>53.299999999999997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AT170" s="266" t="s">
        <v>140</v>
      </c>
      <c r="AU170" s="266" t="s">
        <v>82</v>
      </c>
      <c r="AV170" s="14" t="s">
        <v>144</v>
      </c>
      <c r="AW170" s="14" t="s">
        <v>33</v>
      </c>
      <c r="AX170" s="14" t="s">
        <v>80</v>
      </c>
      <c r="AY170" s="266" t="s">
        <v>128</v>
      </c>
    </row>
    <row r="171" s="11" customFormat="1" ht="22.8" customHeight="1">
      <c r="B171" s="203"/>
      <c r="C171" s="204"/>
      <c r="D171" s="205" t="s">
        <v>72</v>
      </c>
      <c r="E171" s="217" t="s">
        <v>144</v>
      </c>
      <c r="F171" s="217" t="s">
        <v>428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SUM(P172:P191)</f>
        <v>0</v>
      </c>
      <c r="Q171" s="211"/>
      <c r="R171" s="212">
        <f>SUM(R172:R191)</f>
        <v>0</v>
      </c>
      <c r="S171" s="211"/>
      <c r="T171" s="213">
        <f>SUM(T172:T191)</f>
        <v>0</v>
      </c>
      <c r="AR171" s="214" t="s">
        <v>80</v>
      </c>
      <c r="AT171" s="215" t="s">
        <v>72</v>
      </c>
      <c r="AU171" s="215" t="s">
        <v>80</v>
      </c>
      <c r="AY171" s="214" t="s">
        <v>128</v>
      </c>
      <c r="BK171" s="216">
        <f>SUM(BK172:BK191)</f>
        <v>0</v>
      </c>
    </row>
    <row r="172" s="1" customFormat="1" ht="16.5" customHeight="1">
      <c r="B172" s="38"/>
      <c r="C172" s="219" t="s">
        <v>301</v>
      </c>
      <c r="D172" s="219" t="s">
        <v>131</v>
      </c>
      <c r="E172" s="220" t="s">
        <v>737</v>
      </c>
      <c r="F172" s="221" t="s">
        <v>738</v>
      </c>
      <c r="G172" s="222" t="s">
        <v>217</v>
      </c>
      <c r="H172" s="223">
        <v>100.815</v>
      </c>
      <c r="I172" s="224"/>
      <c r="J172" s="225">
        <f>ROUND(I172*H172,2)</f>
        <v>0</v>
      </c>
      <c r="K172" s="221" t="s">
        <v>147</v>
      </c>
      <c r="L172" s="43"/>
      <c r="M172" s="226" t="s">
        <v>19</v>
      </c>
      <c r="N172" s="227" t="s">
        <v>44</v>
      </c>
      <c r="O172" s="83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AR172" s="230" t="s">
        <v>144</v>
      </c>
      <c r="AT172" s="230" t="s">
        <v>131</v>
      </c>
      <c r="AU172" s="230" t="s">
        <v>82</v>
      </c>
      <c r="AY172" s="17" t="s">
        <v>128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80</v>
      </c>
      <c r="BK172" s="231">
        <f>ROUND(I172*H172,2)</f>
        <v>0</v>
      </c>
      <c r="BL172" s="17" t="s">
        <v>144</v>
      </c>
      <c r="BM172" s="230" t="s">
        <v>739</v>
      </c>
    </row>
    <row r="173" s="1" customFormat="1">
      <c r="B173" s="38"/>
      <c r="C173" s="39"/>
      <c r="D173" s="232" t="s">
        <v>138</v>
      </c>
      <c r="E173" s="39"/>
      <c r="F173" s="233" t="s">
        <v>740</v>
      </c>
      <c r="G173" s="39"/>
      <c r="H173" s="39"/>
      <c r="I173" s="145"/>
      <c r="J173" s="39"/>
      <c r="K173" s="39"/>
      <c r="L173" s="43"/>
      <c r="M173" s="234"/>
      <c r="N173" s="83"/>
      <c r="O173" s="83"/>
      <c r="P173" s="83"/>
      <c r="Q173" s="83"/>
      <c r="R173" s="83"/>
      <c r="S173" s="83"/>
      <c r="T173" s="84"/>
      <c r="AT173" s="17" t="s">
        <v>138</v>
      </c>
      <c r="AU173" s="17" t="s">
        <v>82</v>
      </c>
    </row>
    <row r="174" s="1" customFormat="1">
      <c r="B174" s="38"/>
      <c r="C174" s="39"/>
      <c r="D174" s="232" t="s">
        <v>206</v>
      </c>
      <c r="E174" s="39"/>
      <c r="F174" s="270" t="s">
        <v>434</v>
      </c>
      <c r="G174" s="39"/>
      <c r="H174" s="39"/>
      <c r="I174" s="145"/>
      <c r="J174" s="39"/>
      <c r="K174" s="39"/>
      <c r="L174" s="43"/>
      <c r="M174" s="234"/>
      <c r="N174" s="83"/>
      <c r="O174" s="83"/>
      <c r="P174" s="83"/>
      <c r="Q174" s="83"/>
      <c r="R174" s="83"/>
      <c r="S174" s="83"/>
      <c r="T174" s="84"/>
      <c r="AT174" s="17" t="s">
        <v>206</v>
      </c>
      <c r="AU174" s="17" t="s">
        <v>82</v>
      </c>
    </row>
    <row r="175" s="12" customFormat="1">
      <c r="B175" s="235"/>
      <c r="C175" s="236"/>
      <c r="D175" s="232" t="s">
        <v>140</v>
      </c>
      <c r="E175" s="237" t="s">
        <v>19</v>
      </c>
      <c r="F175" s="238" t="s">
        <v>682</v>
      </c>
      <c r="G175" s="236"/>
      <c r="H175" s="237" t="s">
        <v>19</v>
      </c>
      <c r="I175" s="239"/>
      <c r="J175" s="236"/>
      <c r="K175" s="236"/>
      <c r="L175" s="240"/>
      <c r="M175" s="241"/>
      <c r="N175" s="242"/>
      <c r="O175" s="242"/>
      <c r="P175" s="242"/>
      <c r="Q175" s="242"/>
      <c r="R175" s="242"/>
      <c r="S175" s="242"/>
      <c r="T175" s="243"/>
      <c r="AT175" s="244" t="s">
        <v>140</v>
      </c>
      <c r="AU175" s="244" t="s">
        <v>82</v>
      </c>
      <c r="AV175" s="12" t="s">
        <v>80</v>
      </c>
      <c r="AW175" s="12" t="s">
        <v>33</v>
      </c>
      <c r="AX175" s="12" t="s">
        <v>73</v>
      </c>
      <c r="AY175" s="244" t="s">
        <v>128</v>
      </c>
    </row>
    <row r="176" s="13" customFormat="1">
      <c r="B176" s="245"/>
      <c r="C176" s="246"/>
      <c r="D176" s="232" t="s">
        <v>140</v>
      </c>
      <c r="E176" s="247" t="s">
        <v>19</v>
      </c>
      <c r="F176" s="248" t="s">
        <v>741</v>
      </c>
      <c r="G176" s="246"/>
      <c r="H176" s="249">
        <v>25.315000000000001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AT176" s="255" t="s">
        <v>140</v>
      </c>
      <c r="AU176" s="255" t="s">
        <v>82</v>
      </c>
      <c r="AV176" s="13" t="s">
        <v>82</v>
      </c>
      <c r="AW176" s="13" t="s">
        <v>33</v>
      </c>
      <c r="AX176" s="13" t="s">
        <v>73</v>
      </c>
      <c r="AY176" s="255" t="s">
        <v>128</v>
      </c>
    </row>
    <row r="177" s="13" customFormat="1">
      <c r="B177" s="245"/>
      <c r="C177" s="246"/>
      <c r="D177" s="232" t="s">
        <v>140</v>
      </c>
      <c r="E177" s="247" t="s">
        <v>19</v>
      </c>
      <c r="F177" s="248" t="s">
        <v>742</v>
      </c>
      <c r="G177" s="246"/>
      <c r="H177" s="249">
        <v>75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AT177" s="255" t="s">
        <v>140</v>
      </c>
      <c r="AU177" s="255" t="s">
        <v>82</v>
      </c>
      <c r="AV177" s="13" t="s">
        <v>82</v>
      </c>
      <c r="AW177" s="13" t="s">
        <v>33</v>
      </c>
      <c r="AX177" s="13" t="s">
        <v>73</v>
      </c>
      <c r="AY177" s="255" t="s">
        <v>128</v>
      </c>
    </row>
    <row r="178" s="13" customFormat="1">
      <c r="B178" s="245"/>
      <c r="C178" s="246"/>
      <c r="D178" s="232" t="s">
        <v>140</v>
      </c>
      <c r="E178" s="247" t="s">
        <v>19</v>
      </c>
      <c r="F178" s="248" t="s">
        <v>743</v>
      </c>
      <c r="G178" s="246"/>
      <c r="H178" s="249">
        <v>0.5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AT178" s="255" t="s">
        <v>140</v>
      </c>
      <c r="AU178" s="255" t="s">
        <v>82</v>
      </c>
      <c r="AV178" s="13" t="s">
        <v>82</v>
      </c>
      <c r="AW178" s="13" t="s">
        <v>33</v>
      </c>
      <c r="AX178" s="13" t="s">
        <v>73</v>
      </c>
      <c r="AY178" s="255" t="s">
        <v>128</v>
      </c>
    </row>
    <row r="179" s="14" customFormat="1">
      <c r="B179" s="256"/>
      <c r="C179" s="257"/>
      <c r="D179" s="232" t="s">
        <v>140</v>
      </c>
      <c r="E179" s="258" t="s">
        <v>19</v>
      </c>
      <c r="F179" s="259" t="s">
        <v>143</v>
      </c>
      <c r="G179" s="257"/>
      <c r="H179" s="260">
        <v>100.815</v>
      </c>
      <c r="I179" s="261"/>
      <c r="J179" s="257"/>
      <c r="K179" s="257"/>
      <c r="L179" s="262"/>
      <c r="M179" s="263"/>
      <c r="N179" s="264"/>
      <c r="O179" s="264"/>
      <c r="P179" s="264"/>
      <c r="Q179" s="264"/>
      <c r="R179" s="264"/>
      <c r="S179" s="264"/>
      <c r="T179" s="265"/>
      <c r="AT179" s="266" t="s">
        <v>140</v>
      </c>
      <c r="AU179" s="266" t="s">
        <v>82</v>
      </c>
      <c r="AV179" s="14" t="s">
        <v>144</v>
      </c>
      <c r="AW179" s="14" t="s">
        <v>33</v>
      </c>
      <c r="AX179" s="14" t="s">
        <v>80</v>
      </c>
      <c r="AY179" s="266" t="s">
        <v>128</v>
      </c>
    </row>
    <row r="180" s="1" customFormat="1" ht="16.5" customHeight="1">
      <c r="B180" s="38"/>
      <c r="C180" s="219" t="s">
        <v>308</v>
      </c>
      <c r="D180" s="219" t="s">
        <v>131</v>
      </c>
      <c r="E180" s="220" t="s">
        <v>744</v>
      </c>
      <c r="F180" s="221" t="s">
        <v>745</v>
      </c>
      <c r="G180" s="222" t="s">
        <v>217</v>
      </c>
      <c r="H180" s="223">
        <v>21.645</v>
      </c>
      <c r="I180" s="224"/>
      <c r="J180" s="225">
        <f>ROUND(I180*H180,2)</f>
        <v>0</v>
      </c>
      <c r="K180" s="221" t="s">
        <v>147</v>
      </c>
      <c r="L180" s="43"/>
      <c r="M180" s="226" t="s">
        <v>19</v>
      </c>
      <c r="N180" s="227" t="s">
        <v>44</v>
      </c>
      <c r="O180" s="83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AR180" s="230" t="s">
        <v>144</v>
      </c>
      <c r="AT180" s="230" t="s">
        <v>131</v>
      </c>
      <c r="AU180" s="230" t="s">
        <v>82</v>
      </c>
      <c r="AY180" s="17" t="s">
        <v>128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80</v>
      </c>
      <c r="BK180" s="231">
        <f>ROUND(I180*H180,2)</f>
        <v>0</v>
      </c>
      <c r="BL180" s="17" t="s">
        <v>144</v>
      </c>
      <c r="BM180" s="230" t="s">
        <v>746</v>
      </c>
    </row>
    <row r="181" s="1" customFormat="1">
      <c r="B181" s="38"/>
      <c r="C181" s="39"/>
      <c r="D181" s="232" t="s">
        <v>138</v>
      </c>
      <c r="E181" s="39"/>
      <c r="F181" s="233" t="s">
        <v>747</v>
      </c>
      <c r="G181" s="39"/>
      <c r="H181" s="39"/>
      <c r="I181" s="145"/>
      <c r="J181" s="39"/>
      <c r="K181" s="39"/>
      <c r="L181" s="43"/>
      <c r="M181" s="234"/>
      <c r="N181" s="83"/>
      <c r="O181" s="83"/>
      <c r="P181" s="83"/>
      <c r="Q181" s="83"/>
      <c r="R181" s="83"/>
      <c r="S181" s="83"/>
      <c r="T181" s="84"/>
      <c r="AT181" s="17" t="s">
        <v>138</v>
      </c>
      <c r="AU181" s="17" t="s">
        <v>82</v>
      </c>
    </row>
    <row r="182" s="1" customFormat="1">
      <c r="B182" s="38"/>
      <c r="C182" s="39"/>
      <c r="D182" s="232" t="s">
        <v>206</v>
      </c>
      <c r="E182" s="39"/>
      <c r="F182" s="270" t="s">
        <v>434</v>
      </c>
      <c r="G182" s="39"/>
      <c r="H182" s="39"/>
      <c r="I182" s="145"/>
      <c r="J182" s="39"/>
      <c r="K182" s="39"/>
      <c r="L182" s="43"/>
      <c r="M182" s="234"/>
      <c r="N182" s="83"/>
      <c r="O182" s="83"/>
      <c r="P182" s="83"/>
      <c r="Q182" s="83"/>
      <c r="R182" s="83"/>
      <c r="S182" s="83"/>
      <c r="T182" s="84"/>
      <c r="AT182" s="17" t="s">
        <v>206</v>
      </c>
      <c r="AU182" s="17" t="s">
        <v>82</v>
      </c>
    </row>
    <row r="183" s="12" customFormat="1">
      <c r="B183" s="235"/>
      <c r="C183" s="236"/>
      <c r="D183" s="232" t="s">
        <v>140</v>
      </c>
      <c r="E183" s="237" t="s">
        <v>19</v>
      </c>
      <c r="F183" s="238" t="s">
        <v>748</v>
      </c>
      <c r="G183" s="236"/>
      <c r="H183" s="237" t="s">
        <v>19</v>
      </c>
      <c r="I183" s="239"/>
      <c r="J183" s="236"/>
      <c r="K183" s="236"/>
      <c r="L183" s="240"/>
      <c r="M183" s="241"/>
      <c r="N183" s="242"/>
      <c r="O183" s="242"/>
      <c r="P183" s="242"/>
      <c r="Q183" s="242"/>
      <c r="R183" s="242"/>
      <c r="S183" s="242"/>
      <c r="T183" s="243"/>
      <c r="AT183" s="244" t="s">
        <v>140</v>
      </c>
      <c r="AU183" s="244" t="s">
        <v>82</v>
      </c>
      <c r="AV183" s="12" t="s">
        <v>80</v>
      </c>
      <c r="AW183" s="12" t="s">
        <v>33</v>
      </c>
      <c r="AX183" s="12" t="s">
        <v>73</v>
      </c>
      <c r="AY183" s="244" t="s">
        <v>128</v>
      </c>
    </row>
    <row r="184" s="13" customFormat="1">
      <c r="B184" s="245"/>
      <c r="C184" s="246"/>
      <c r="D184" s="232" t="s">
        <v>140</v>
      </c>
      <c r="E184" s="247" t="s">
        <v>19</v>
      </c>
      <c r="F184" s="248" t="s">
        <v>749</v>
      </c>
      <c r="G184" s="246"/>
      <c r="H184" s="249">
        <v>21.645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AT184" s="255" t="s">
        <v>140</v>
      </c>
      <c r="AU184" s="255" t="s">
        <v>82</v>
      </c>
      <c r="AV184" s="13" t="s">
        <v>82</v>
      </c>
      <c r="AW184" s="13" t="s">
        <v>33</v>
      </c>
      <c r="AX184" s="13" t="s">
        <v>73</v>
      </c>
      <c r="AY184" s="255" t="s">
        <v>128</v>
      </c>
    </row>
    <row r="185" s="14" customFormat="1">
      <c r="B185" s="256"/>
      <c r="C185" s="257"/>
      <c r="D185" s="232" t="s">
        <v>140</v>
      </c>
      <c r="E185" s="258" t="s">
        <v>19</v>
      </c>
      <c r="F185" s="259" t="s">
        <v>143</v>
      </c>
      <c r="G185" s="257"/>
      <c r="H185" s="260">
        <v>21.645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AT185" s="266" t="s">
        <v>140</v>
      </c>
      <c r="AU185" s="266" t="s">
        <v>82</v>
      </c>
      <c r="AV185" s="14" t="s">
        <v>144</v>
      </c>
      <c r="AW185" s="14" t="s">
        <v>33</v>
      </c>
      <c r="AX185" s="14" t="s">
        <v>80</v>
      </c>
      <c r="AY185" s="266" t="s">
        <v>128</v>
      </c>
    </row>
    <row r="186" s="1" customFormat="1" ht="16.5" customHeight="1">
      <c r="B186" s="38"/>
      <c r="C186" s="219" t="s">
        <v>314</v>
      </c>
      <c r="D186" s="219" t="s">
        <v>131</v>
      </c>
      <c r="E186" s="220" t="s">
        <v>430</v>
      </c>
      <c r="F186" s="221" t="s">
        <v>431</v>
      </c>
      <c r="G186" s="222" t="s">
        <v>217</v>
      </c>
      <c r="H186" s="223">
        <v>0.16</v>
      </c>
      <c r="I186" s="224"/>
      <c r="J186" s="225">
        <f>ROUND(I186*H186,2)</f>
        <v>0</v>
      </c>
      <c r="K186" s="221" t="s">
        <v>147</v>
      </c>
      <c r="L186" s="43"/>
      <c r="M186" s="226" t="s">
        <v>19</v>
      </c>
      <c r="N186" s="227" t="s">
        <v>44</v>
      </c>
      <c r="O186" s="83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AR186" s="230" t="s">
        <v>144</v>
      </c>
      <c r="AT186" s="230" t="s">
        <v>131</v>
      </c>
      <c r="AU186" s="230" t="s">
        <v>82</v>
      </c>
      <c r="AY186" s="17" t="s">
        <v>128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80</v>
      </c>
      <c r="BK186" s="231">
        <f>ROUND(I186*H186,2)</f>
        <v>0</v>
      </c>
      <c r="BL186" s="17" t="s">
        <v>144</v>
      </c>
      <c r="BM186" s="230" t="s">
        <v>750</v>
      </c>
    </row>
    <row r="187" s="1" customFormat="1">
      <c r="B187" s="38"/>
      <c r="C187" s="39"/>
      <c r="D187" s="232" t="s">
        <v>138</v>
      </c>
      <c r="E187" s="39"/>
      <c r="F187" s="233" t="s">
        <v>433</v>
      </c>
      <c r="G187" s="39"/>
      <c r="H187" s="39"/>
      <c r="I187" s="145"/>
      <c r="J187" s="39"/>
      <c r="K187" s="39"/>
      <c r="L187" s="43"/>
      <c r="M187" s="234"/>
      <c r="N187" s="83"/>
      <c r="O187" s="83"/>
      <c r="P187" s="83"/>
      <c r="Q187" s="83"/>
      <c r="R187" s="83"/>
      <c r="S187" s="83"/>
      <c r="T187" s="84"/>
      <c r="AT187" s="17" t="s">
        <v>138</v>
      </c>
      <c r="AU187" s="17" t="s">
        <v>82</v>
      </c>
    </row>
    <row r="188" s="1" customFormat="1">
      <c r="B188" s="38"/>
      <c r="C188" s="39"/>
      <c r="D188" s="232" t="s">
        <v>206</v>
      </c>
      <c r="E188" s="39"/>
      <c r="F188" s="270" t="s">
        <v>434</v>
      </c>
      <c r="G188" s="39"/>
      <c r="H188" s="39"/>
      <c r="I188" s="145"/>
      <c r="J188" s="39"/>
      <c r="K188" s="39"/>
      <c r="L188" s="43"/>
      <c r="M188" s="234"/>
      <c r="N188" s="83"/>
      <c r="O188" s="83"/>
      <c r="P188" s="83"/>
      <c r="Q188" s="83"/>
      <c r="R188" s="83"/>
      <c r="S188" s="83"/>
      <c r="T188" s="84"/>
      <c r="AT188" s="17" t="s">
        <v>206</v>
      </c>
      <c r="AU188" s="17" t="s">
        <v>82</v>
      </c>
    </row>
    <row r="189" s="12" customFormat="1">
      <c r="B189" s="235"/>
      <c r="C189" s="236"/>
      <c r="D189" s="232" t="s">
        <v>140</v>
      </c>
      <c r="E189" s="237" t="s">
        <v>19</v>
      </c>
      <c r="F189" s="238" t="s">
        <v>751</v>
      </c>
      <c r="G189" s="236"/>
      <c r="H189" s="237" t="s">
        <v>19</v>
      </c>
      <c r="I189" s="239"/>
      <c r="J189" s="236"/>
      <c r="K189" s="236"/>
      <c r="L189" s="240"/>
      <c r="M189" s="241"/>
      <c r="N189" s="242"/>
      <c r="O189" s="242"/>
      <c r="P189" s="242"/>
      <c r="Q189" s="242"/>
      <c r="R189" s="242"/>
      <c r="S189" s="242"/>
      <c r="T189" s="243"/>
      <c r="AT189" s="244" t="s">
        <v>140</v>
      </c>
      <c r="AU189" s="244" t="s">
        <v>82</v>
      </c>
      <c r="AV189" s="12" t="s">
        <v>80</v>
      </c>
      <c r="AW189" s="12" t="s">
        <v>33</v>
      </c>
      <c r="AX189" s="12" t="s">
        <v>73</v>
      </c>
      <c r="AY189" s="244" t="s">
        <v>128</v>
      </c>
    </row>
    <row r="190" s="13" customFormat="1">
      <c r="B190" s="245"/>
      <c r="C190" s="246"/>
      <c r="D190" s="232" t="s">
        <v>140</v>
      </c>
      <c r="E190" s="247" t="s">
        <v>19</v>
      </c>
      <c r="F190" s="248" t="s">
        <v>752</v>
      </c>
      <c r="G190" s="246"/>
      <c r="H190" s="249">
        <v>0.16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AT190" s="255" t="s">
        <v>140</v>
      </c>
      <c r="AU190" s="255" t="s">
        <v>82</v>
      </c>
      <c r="AV190" s="13" t="s">
        <v>82</v>
      </c>
      <c r="AW190" s="13" t="s">
        <v>33</v>
      </c>
      <c r="AX190" s="13" t="s">
        <v>73</v>
      </c>
      <c r="AY190" s="255" t="s">
        <v>128</v>
      </c>
    </row>
    <row r="191" s="14" customFormat="1">
      <c r="B191" s="256"/>
      <c r="C191" s="257"/>
      <c r="D191" s="232" t="s">
        <v>140</v>
      </c>
      <c r="E191" s="258" t="s">
        <v>19</v>
      </c>
      <c r="F191" s="259" t="s">
        <v>143</v>
      </c>
      <c r="G191" s="257"/>
      <c r="H191" s="260">
        <v>0.16</v>
      </c>
      <c r="I191" s="261"/>
      <c r="J191" s="257"/>
      <c r="K191" s="257"/>
      <c r="L191" s="262"/>
      <c r="M191" s="263"/>
      <c r="N191" s="264"/>
      <c r="O191" s="264"/>
      <c r="P191" s="264"/>
      <c r="Q191" s="264"/>
      <c r="R191" s="264"/>
      <c r="S191" s="264"/>
      <c r="T191" s="265"/>
      <c r="AT191" s="266" t="s">
        <v>140</v>
      </c>
      <c r="AU191" s="266" t="s">
        <v>82</v>
      </c>
      <c r="AV191" s="14" t="s">
        <v>144</v>
      </c>
      <c r="AW191" s="14" t="s">
        <v>33</v>
      </c>
      <c r="AX191" s="14" t="s">
        <v>80</v>
      </c>
      <c r="AY191" s="266" t="s">
        <v>128</v>
      </c>
    </row>
    <row r="192" s="11" customFormat="1" ht="22.8" customHeight="1">
      <c r="B192" s="203"/>
      <c r="C192" s="204"/>
      <c r="D192" s="205" t="s">
        <v>72</v>
      </c>
      <c r="E192" s="217" t="s">
        <v>170</v>
      </c>
      <c r="F192" s="217" t="s">
        <v>753</v>
      </c>
      <c r="G192" s="204"/>
      <c r="H192" s="204"/>
      <c r="I192" s="207"/>
      <c r="J192" s="218">
        <f>BK192</f>
        <v>0</v>
      </c>
      <c r="K192" s="204"/>
      <c r="L192" s="209"/>
      <c r="M192" s="210"/>
      <c r="N192" s="211"/>
      <c r="O192" s="211"/>
      <c r="P192" s="212">
        <f>SUM(P193:P199)</f>
        <v>0</v>
      </c>
      <c r="Q192" s="211"/>
      <c r="R192" s="212">
        <f>SUM(R193:R199)</f>
        <v>8.7997259999999997</v>
      </c>
      <c r="S192" s="211"/>
      <c r="T192" s="213">
        <f>SUM(T193:T199)</f>
        <v>0</v>
      </c>
      <c r="AR192" s="214" t="s">
        <v>80</v>
      </c>
      <c r="AT192" s="215" t="s">
        <v>72</v>
      </c>
      <c r="AU192" s="215" t="s">
        <v>80</v>
      </c>
      <c r="AY192" s="214" t="s">
        <v>128</v>
      </c>
      <c r="BK192" s="216">
        <f>SUM(BK193:BK199)</f>
        <v>0</v>
      </c>
    </row>
    <row r="193" s="1" customFormat="1" ht="16.5" customHeight="1">
      <c r="B193" s="38"/>
      <c r="C193" s="219" t="s">
        <v>322</v>
      </c>
      <c r="D193" s="219" t="s">
        <v>131</v>
      </c>
      <c r="E193" s="220" t="s">
        <v>754</v>
      </c>
      <c r="F193" s="221" t="s">
        <v>755</v>
      </c>
      <c r="G193" s="222" t="s">
        <v>217</v>
      </c>
      <c r="H193" s="223">
        <v>3.8999999999999999</v>
      </c>
      <c r="I193" s="224"/>
      <c r="J193" s="225">
        <f>ROUND(I193*H193,2)</f>
        <v>0</v>
      </c>
      <c r="K193" s="221" t="s">
        <v>147</v>
      </c>
      <c r="L193" s="43"/>
      <c r="M193" s="226" t="s">
        <v>19</v>
      </c>
      <c r="N193" s="227" t="s">
        <v>44</v>
      </c>
      <c r="O193" s="83"/>
      <c r="P193" s="228">
        <f>O193*H193</f>
        <v>0</v>
      </c>
      <c r="Q193" s="228">
        <v>2.2563399999999998</v>
      </c>
      <c r="R193" s="228">
        <f>Q193*H193</f>
        <v>8.7997259999999997</v>
      </c>
      <c r="S193" s="228">
        <v>0</v>
      </c>
      <c r="T193" s="229">
        <f>S193*H193</f>
        <v>0</v>
      </c>
      <c r="AR193" s="230" t="s">
        <v>144</v>
      </c>
      <c r="AT193" s="230" t="s">
        <v>131</v>
      </c>
      <c r="AU193" s="230" t="s">
        <v>82</v>
      </c>
      <c r="AY193" s="17" t="s">
        <v>128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7" t="s">
        <v>80</v>
      </c>
      <c r="BK193" s="231">
        <f>ROUND(I193*H193,2)</f>
        <v>0</v>
      </c>
      <c r="BL193" s="17" t="s">
        <v>144</v>
      </c>
      <c r="BM193" s="230" t="s">
        <v>756</v>
      </c>
    </row>
    <row r="194" s="1" customFormat="1">
      <c r="B194" s="38"/>
      <c r="C194" s="39"/>
      <c r="D194" s="232" t="s">
        <v>138</v>
      </c>
      <c r="E194" s="39"/>
      <c r="F194" s="233" t="s">
        <v>757</v>
      </c>
      <c r="G194" s="39"/>
      <c r="H194" s="39"/>
      <c r="I194" s="145"/>
      <c r="J194" s="39"/>
      <c r="K194" s="39"/>
      <c r="L194" s="43"/>
      <c r="M194" s="234"/>
      <c r="N194" s="83"/>
      <c r="O194" s="83"/>
      <c r="P194" s="83"/>
      <c r="Q194" s="83"/>
      <c r="R194" s="83"/>
      <c r="S194" s="83"/>
      <c r="T194" s="84"/>
      <c r="AT194" s="17" t="s">
        <v>138</v>
      </c>
      <c r="AU194" s="17" t="s">
        <v>82</v>
      </c>
    </row>
    <row r="195" s="1" customFormat="1">
      <c r="B195" s="38"/>
      <c r="C195" s="39"/>
      <c r="D195" s="232" t="s">
        <v>206</v>
      </c>
      <c r="E195" s="39"/>
      <c r="F195" s="270" t="s">
        <v>758</v>
      </c>
      <c r="G195" s="39"/>
      <c r="H195" s="39"/>
      <c r="I195" s="145"/>
      <c r="J195" s="39"/>
      <c r="K195" s="39"/>
      <c r="L195" s="43"/>
      <c r="M195" s="234"/>
      <c r="N195" s="83"/>
      <c r="O195" s="83"/>
      <c r="P195" s="83"/>
      <c r="Q195" s="83"/>
      <c r="R195" s="83"/>
      <c r="S195" s="83"/>
      <c r="T195" s="84"/>
      <c r="AT195" s="17" t="s">
        <v>206</v>
      </c>
      <c r="AU195" s="17" t="s">
        <v>82</v>
      </c>
    </row>
    <row r="196" s="12" customFormat="1">
      <c r="B196" s="235"/>
      <c r="C196" s="236"/>
      <c r="D196" s="232" t="s">
        <v>140</v>
      </c>
      <c r="E196" s="237" t="s">
        <v>19</v>
      </c>
      <c r="F196" s="238" t="s">
        <v>682</v>
      </c>
      <c r="G196" s="236"/>
      <c r="H196" s="237" t="s">
        <v>19</v>
      </c>
      <c r="I196" s="239"/>
      <c r="J196" s="236"/>
      <c r="K196" s="236"/>
      <c r="L196" s="240"/>
      <c r="M196" s="241"/>
      <c r="N196" s="242"/>
      <c r="O196" s="242"/>
      <c r="P196" s="242"/>
      <c r="Q196" s="242"/>
      <c r="R196" s="242"/>
      <c r="S196" s="242"/>
      <c r="T196" s="243"/>
      <c r="AT196" s="244" t="s">
        <v>140</v>
      </c>
      <c r="AU196" s="244" t="s">
        <v>82</v>
      </c>
      <c r="AV196" s="12" t="s">
        <v>80</v>
      </c>
      <c r="AW196" s="12" t="s">
        <v>33</v>
      </c>
      <c r="AX196" s="12" t="s">
        <v>73</v>
      </c>
      <c r="AY196" s="244" t="s">
        <v>128</v>
      </c>
    </row>
    <row r="197" s="13" customFormat="1">
      <c r="B197" s="245"/>
      <c r="C197" s="246"/>
      <c r="D197" s="232" t="s">
        <v>140</v>
      </c>
      <c r="E197" s="247" t="s">
        <v>19</v>
      </c>
      <c r="F197" s="248" t="s">
        <v>759</v>
      </c>
      <c r="G197" s="246"/>
      <c r="H197" s="249">
        <v>1.3999999999999999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AT197" s="255" t="s">
        <v>140</v>
      </c>
      <c r="AU197" s="255" t="s">
        <v>82</v>
      </c>
      <c r="AV197" s="13" t="s">
        <v>82</v>
      </c>
      <c r="AW197" s="13" t="s">
        <v>33</v>
      </c>
      <c r="AX197" s="13" t="s">
        <v>73</v>
      </c>
      <c r="AY197" s="255" t="s">
        <v>128</v>
      </c>
    </row>
    <row r="198" s="13" customFormat="1">
      <c r="B198" s="245"/>
      <c r="C198" s="246"/>
      <c r="D198" s="232" t="s">
        <v>140</v>
      </c>
      <c r="E198" s="247" t="s">
        <v>19</v>
      </c>
      <c r="F198" s="248" t="s">
        <v>760</v>
      </c>
      <c r="G198" s="246"/>
      <c r="H198" s="249">
        <v>2.5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AT198" s="255" t="s">
        <v>140</v>
      </c>
      <c r="AU198" s="255" t="s">
        <v>82</v>
      </c>
      <c r="AV198" s="13" t="s">
        <v>82</v>
      </c>
      <c r="AW198" s="13" t="s">
        <v>33</v>
      </c>
      <c r="AX198" s="13" t="s">
        <v>73</v>
      </c>
      <c r="AY198" s="255" t="s">
        <v>128</v>
      </c>
    </row>
    <row r="199" s="14" customFormat="1">
      <c r="B199" s="256"/>
      <c r="C199" s="257"/>
      <c r="D199" s="232" t="s">
        <v>140</v>
      </c>
      <c r="E199" s="258" t="s">
        <v>19</v>
      </c>
      <c r="F199" s="259" t="s">
        <v>143</v>
      </c>
      <c r="G199" s="257"/>
      <c r="H199" s="260">
        <v>3.8999999999999999</v>
      </c>
      <c r="I199" s="261"/>
      <c r="J199" s="257"/>
      <c r="K199" s="257"/>
      <c r="L199" s="262"/>
      <c r="M199" s="263"/>
      <c r="N199" s="264"/>
      <c r="O199" s="264"/>
      <c r="P199" s="264"/>
      <c r="Q199" s="264"/>
      <c r="R199" s="264"/>
      <c r="S199" s="264"/>
      <c r="T199" s="265"/>
      <c r="AT199" s="266" t="s">
        <v>140</v>
      </c>
      <c r="AU199" s="266" t="s">
        <v>82</v>
      </c>
      <c r="AV199" s="14" t="s">
        <v>144</v>
      </c>
      <c r="AW199" s="14" t="s">
        <v>33</v>
      </c>
      <c r="AX199" s="14" t="s">
        <v>80</v>
      </c>
      <c r="AY199" s="266" t="s">
        <v>128</v>
      </c>
    </row>
    <row r="200" s="11" customFormat="1" ht="22.8" customHeight="1">
      <c r="B200" s="203"/>
      <c r="C200" s="204"/>
      <c r="D200" s="205" t="s">
        <v>72</v>
      </c>
      <c r="E200" s="217" t="s">
        <v>248</v>
      </c>
      <c r="F200" s="217" t="s">
        <v>513</v>
      </c>
      <c r="G200" s="204"/>
      <c r="H200" s="204"/>
      <c r="I200" s="207"/>
      <c r="J200" s="218">
        <f>BK200</f>
        <v>0</v>
      </c>
      <c r="K200" s="204"/>
      <c r="L200" s="209"/>
      <c r="M200" s="210"/>
      <c r="N200" s="211"/>
      <c r="O200" s="211"/>
      <c r="P200" s="212">
        <f>SUM(P201:P264)</f>
        <v>0</v>
      </c>
      <c r="Q200" s="211"/>
      <c r="R200" s="212">
        <f>SUM(R201:R264)</f>
        <v>1.8139110000000001</v>
      </c>
      <c r="S200" s="211"/>
      <c r="T200" s="213">
        <f>SUM(T201:T264)</f>
        <v>0</v>
      </c>
      <c r="AR200" s="214" t="s">
        <v>80</v>
      </c>
      <c r="AT200" s="215" t="s">
        <v>72</v>
      </c>
      <c r="AU200" s="215" t="s">
        <v>80</v>
      </c>
      <c r="AY200" s="214" t="s">
        <v>128</v>
      </c>
      <c r="BK200" s="216">
        <f>SUM(BK201:BK264)</f>
        <v>0</v>
      </c>
    </row>
    <row r="201" s="1" customFormat="1" ht="16.5" customHeight="1">
      <c r="B201" s="38"/>
      <c r="C201" s="219" t="s">
        <v>328</v>
      </c>
      <c r="D201" s="219" t="s">
        <v>131</v>
      </c>
      <c r="E201" s="220" t="s">
        <v>761</v>
      </c>
      <c r="F201" s="221" t="s">
        <v>762</v>
      </c>
      <c r="G201" s="222" t="s">
        <v>203</v>
      </c>
      <c r="H201" s="223">
        <v>22</v>
      </c>
      <c r="I201" s="224"/>
      <c r="J201" s="225">
        <f>ROUND(I201*H201,2)</f>
        <v>0</v>
      </c>
      <c r="K201" s="221" t="s">
        <v>147</v>
      </c>
      <c r="L201" s="43"/>
      <c r="M201" s="226" t="s">
        <v>19</v>
      </c>
      <c r="N201" s="227" t="s">
        <v>44</v>
      </c>
      <c r="O201" s="83"/>
      <c r="P201" s="228">
        <f>O201*H201</f>
        <v>0</v>
      </c>
      <c r="Q201" s="228">
        <v>0.0026800000000000001</v>
      </c>
      <c r="R201" s="228">
        <f>Q201*H201</f>
        <v>0.058959999999999999</v>
      </c>
      <c r="S201" s="228">
        <v>0</v>
      </c>
      <c r="T201" s="229">
        <f>S201*H201</f>
        <v>0</v>
      </c>
      <c r="AR201" s="230" t="s">
        <v>144</v>
      </c>
      <c r="AT201" s="230" t="s">
        <v>131</v>
      </c>
      <c r="AU201" s="230" t="s">
        <v>82</v>
      </c>
      <c r="AY201" s="17" t="s">
        <v>128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7" t="s">
        <v>80</v>
      </c>
      <c r="BK201" s="231">
        <f>ROUND(I201*H201,2)</f>
        <v>0</v>
      </c>
      <c r="BL201" s="17" t="s">
        <v>144</v>
      </c>
      <c r="BM201" s="230" t="s">
        <v>763</v>
      </c>
    </row>
    <row r="202" s="1" customFormat="1">
      <c r="B202" s="38"/>
      <c r="C202" s="39"/>
      <c r="D202" s="232" t="s">
        <v>138</v>
      </c>
      <c r="E202" s="39"/>
      <c r="F202" s="233" t="s">
        <v>762</v>
      </c>
      <c r="G202" s="39"/>
      <c r="H202" s="39"/>
      <c r="I202" s="145"/>
      <c r="J202" s="39"/>
      <c r="K202" s="39"/>
      <c r="L202" s="43"/>
      <c r="M202" s="234"/>
      <c r="N202" s="83"/>
      <c r="O202" s="83"/>
      <c r="P202" s="83"/>
      <c r="Q202" s="83"/>
      <c r="R202" s="83"/>
      <c r="S202" s="83"/>
      <c r="T202" s="84"/>
      <c r="AT202" s="17" t="s">
        <v>138</v>
      </c>
      <c r="AU202" s="17" t="s">
        <v>82</v>
      </c>
    </row>
    <row r="203" s="1" customFormat="1">
      <c r="B203" s="38"/>
      <c r="C203" s="39"/>
      <c r="D203" s="232" t="s">
        <v>206</v>
      </c>
      <c r="E203" s="39"/>
      <c r="F203" s="270" t="s">
        <v>764</v>
      </c>
      <c r="G203" s="39"/>
      <c r="H203" s="39"/>
      <c r="I203" s="145"/>
      <c r="J203" s="39"/>
      <c r="K203" s="39"/>
      <c r="L203" s="43"/>
      <c r="M203" s="234"/>
      <c r="N203" s="83"/>
      <c r="O203" s="83"/>
      <c r="P203" s="83"/>
      <c r="Q203" s="83"/>
      <c r="R203" s="83"/>
      <c r="S203" s="83"/>
      <c r="T203" s="84"/>
      <c r="AT203" s="17" t="s">
        <v>206</v>
      </c>
      <c r="AU203" s="17" t="s">
        <v>82</v>
      </c>
    </row>
    <row r="204" s="12" customFormat="1">
      <c r="B204" s="235"/>
      <c r="C204" s="236"/>
      <c r="D204" s="232" t="s">
        <v>140</v>
      </c>
      <c r="E204" s="237" t="s">
        <v>19</v>
      </c>
      <c r="F204" s="238" t="s">
        <v>748</v>
      </c>
      <c r="G204" s="236"/>
      <c r="H204" s="237" t="s">
        <v>19</v>
      </c>
      <c r="I204" s="239"/>
      <c r="J204" s="236"/>
      <c r="K204" s="236"/>
      <c r="L204" s="240"/>
      <c r="M204" s="241"/>
      <c r="N204" s="242"/>
      <c r="O204" s="242"/>
      <c r="P204" s="242"/>
      <c r="Q204" s="242"/>
      <c r="R204" s="242"/>
      <c r="S204" s="242"/>
      <c r="T204" s="243"/>
      <c r="AT204" s="244" t="s">
        <v>140</v>
      </c>
      <c r="AU204" s="244" t="s">
        <v>82</v>
      </c>
      <c r="AV204" s="12" t="s">
        <v>80</v>
      </c>
      <c r="AW204" s="12" t="s">
        <v>33</v>
      </c>
      <c r="AX204" s="12" t="s">
        <v>73</v>
      </c>
      <c r="AY204" s="244" t="s">
        <v>128</v>
      </c>
    </row>
    <row r="205" s="13" customFormat="1">
      <c r="B205" s="245"/>
      <c r="C205" s="246"/>
      <c r="D205" s="232" t="s">
        <v>140</v>
      </c>
      <c r="E205" s="247" t="s">
        <v>19</v>
      </c>
      <c r="F205" s="248" t="s">
        <v>765</v>
      </c>
      <c r="G205" s="246"/>
      <c r="H205" s="249">
        <v>22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AT205" s="255" t="s">
        <v>140</v>
      </c>
      <c r="AU205" s="255" t="s">
        <v>82</v>
      </c>
      <c r="AV205" s="13" t="s">
        <v>82</v>
      </c>
      <c r="AW205" s="13" t="s">
        <v>33</v>
      </c>
      <c r="AX205" s="13" t="s">
        <v>73</v>
      </c>
      <c r="AY205" s="255" t="s">
        <v>128</v>
      </c>
    </row>
    <row r="206" s="14" customFormat="1">
      <c r="B206" s="256"/>
      <c r="C206" s="257"/>
      <c r="D206" s="232" t="s">
        <v>140</v>
      </c>
      <c r="E206" s="258" t="s">
        <v>19</v>
      </c>
      <c r="F206" s="259" t="s">
        <v>143</v>
      </c>
      <c r="G206" s="257"/>
      <c r="H206" s="260">
        <v>22</v>
      </c>
      <c r="I206" s="261"/>
      <c r="J206" s="257"/>
      <c r="K206" s="257"/>
      <c r="L206" s="262"/>
      <c r="M206" s="263"/>
      <c r="N206" s="264"/>
      <c r="O206" s="264"/>
      <c r="P206" s="264"/>
      <c r="Q206" s="264"/>
      <c r="R206" s="264"/>
      <c r="S206" s="264"/>
      <c r="T206" s="265"/>
      <c r="AT206" s="266" t="s">
        <v>140</v>
      </c>
      <c r="AU206" s="266" t="s">
        <v>82</v>
      </c>
      <c r="AV206" s="14" t="s">
        <v>144</v>
      </c>
      <c r="AW206" s="14" t="s">
        <v>33</v>
      </c>
      <c r="AX206" s="14" t="s">
        <v>80</v>
      </c>
      <c r="AY206" s="266" t="s">
        <v>128</v>
      </c>
    </row>
    <row r="207" s="1" customFormat="1" ht="16.5" customHeight="1">
      <c r="B207" s="38"/>
      <c r="C207" s="219" t="s">
        <v>7</v>
      </c>
      <c r="D207" s="219" t="s">
        <v>131</v>
      </c>
      <c r="E207" s="220" t="s">
        <v>766</v>
      </c>
      <c r="F207" s="221" t="s">
        <v>767</v>
      </c>
      <c r="G207" s="222" t="s">
        <v>203</v>
      </c>
      <c r="H207" s="223">
        <v>11.300000000000001</v>
      </c>
      <c r="I207" s="224"/>
      <c r="J207" s="225">
        <f>ROUND(I207*H207,2)</f>
        <v>0</v>
      </c>
      <c r="K207" s="221" t="s">
        <v>147</v>
      </c>
      <c r="L207" s="43"/>
      <c r="M207" s="226" t="s">
        <v>19</v>
      </c>
      <c r="N207" s="227" t="s">
        <v>44</v>
      </c>
      <c r="O207" s="83"/>
      <c r="P207" s="228">
        <f>O207*H207</f>
        <v>0</v>
      </c>
      <c r="Q207" s="228">
        <v>0.0042700000000000004</v>
      </c>
      <c r="R207" s="228">
        <f>Q207*H207</f>
        <v>0.048251000000000009</v>
      </c>
      <c r="S207" s="228">
        <v>0</v>
      </c>
      <c r="T207" s="229">
        <f>S207*H207</f>
        <v>0</v>
      </c>
      <c r="AR207" s="230" t="s">
        <v>144</v>
      </c>
      <c r="AT207" s="230" t="s">
        <v>131</v>
      </c>
      <c r="AU207" s="230" t="s">
        <v>82</v>
      </c>
      <c r="AY207" s="17" t="s">
        <v>128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7" t="s">
        <v>80</v>
      </c>
      <c r="BK207" s="231">
        <f>ROUND(I207*H207,2)</f>
        <v>0</v>
      </c>
      <c r="BL207" s="17" t="s">
        <v>144</v>
      </c>
      <c r="BM207" s="230" t="s">
        <v>768</v>
      </c>
    </row>
    <row r="208" s="1" customFormat="1">
      <c r="B208" s="38"/>
      <c r="C208" s="39"/>
      <c r="D208" s="232" t="s">
        <v>138</v>
      </c>
      <c r="E208" s="39"/>
      <c r="F208" s="233" t="s">
        <v>767</v>
      </c>
      <c r="G208" s="39"/>
      <c r="H208" s="39"/>
      <c r="I208" s="145"/>
      <c r="J208" s="39"/>
      <c r="K208" s="39"/>
      <c r="L208" s="43"/>
      <c r="M208" s="234"/>
      <c r="N208" s="83"/>
      <c r="O208" s="83"/>
      <c r="P208" s="83"/>
      <c r="Q208" s="83"/>
      <c r="R208" s="83"/>
      <c r="S208" s="83"/>
      <c r="T208" s="84"/>
      <c r="AT208" s="17" t="s">
        <v>138</v>
      </c>
      <c r="AU208" s="17" t="s">
        <v>82</v>
      </c>
    </row>
    <row r="209" s="1" customFormat="1">
      <c r="B209" s="38"/>
      <c r="C209" s="39"/>
      <c r="D209" s="232" t="s">
        <v>206</v>
      </c>
      <c r="E209" s="39"/>
      <c r="F209" s="270" t="s">
        <v>764</v>
      </c>
      <c r="G209" s="39"/>
      <c r="H209" s="39"/>
      <c r="I209" s="145"/>
      <c r="J209" s="39"/>
      <c r="K209" s="39"/>
      <c r="L209" s="43"/>
      <c r="M209" s="234"/>
      <c r="N209" s="83"/>
      <c r="O209" s="83"/>
      <c r="P209" s="83"/>
      <c r="Q209" s="83"/>
      <c r="R209" s="83"/>
      <c r="S209" s="83"/>
      <c r="T209" s="84"/>
      <c r="AT209" s="17" t="s">
        <v>206</v>
      </c>
      <c r="AU209" s="17" t="s">
        <v>82</v>
      </c>
    </row>
    <row r="210" s="12" customFormat="1">
      <c r="B210" s="235"/>
      <c r="C210" s="236"/>
      <c r="D210" s="232" t="s">
        <v>140</v>
      </c>
      <c r="E210" s="237" t="s">
        <v>19</v>
      </c>
      <c r="F210" s="238" t="s">
        <v>748</v>
      </c>
      <c r="G210" s="236"/>
      <c r="H210" s="237" t="s">
        <v>19</v>
      </c>
      <c r="I210" s="239"/>
      <c r="J210" s="236"/>
      <c r="K210" s="236"/>
      <c r="L210" s="240"/>
      <c r="M210" s="241"/>
      <c r="N210" s="242"/>
      <c r="O210" s="242"/>
      <c r="P210" s="242"/>
      <c r="Q210" s="242"/>
      <c r="R210" s="242"/>
      <c r="S210" s="242"/>
      <c r="T210" s="243"/>
      <c r="AT210" s="244" t="s">
        <v>140</v>
      </c>
      <c r="AU210" s="244" t="s">
        <v>82</v>
      </c>
      <c r="AV210" s="12" t="s">
        <v>80</v>
      </c>
      <c r="AW210" s="12" t="s">
        <v>33</v>
      </c>
      <c r="AX210" s="12" t="s">
        <v>73</v>
      </c>
      <c r="AY210" s="244" t="s">
        <v>128</v>
      </c>
    </row>
    <row r="211" s="13" customFormat="1">
      <c r="B211" s="245"/>
      <c r="C211" s="246"/>
      <c r="D211" s="232" t="s">
        <v>140</v>
      </c>
      <c r="E211" s="247" t="s">
        <v>19</v>
      </c>
      <c r="F211" s="248" t="s">
        <v>769</v>
      </c>
      <c r="G211" s="246"/>
      <c r="H211" s="249">
        <v>11.300000000000001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AT211" s="255" t="s">
        <v>140</v>
      </c>
      <c r="AU211" s="255" t="s">
        <v>82</v>
      </c>
      <c r="AV211" s="13" t="s">
        <v>82</v>
      </c>
      <c r="AW211" s="13" t="s">
        <v>33</v>
      </c>
      <c r="AX211" s="13" t="s">
        <v>73</v>
      </c>
      <c r="AY211" s="255" t="s">
        <v>128</v>
      </c>
    </row>
    <row r="212" s="14" customFormat="1">
      <c r="B212" s="256"/>
      <c r="C212" s="257"/>
      <c r="D212" s="232" t="s">
        <v>140</v>
      </c>
      <c r="E212" s="258" t="s">
        <v>19</v>
      </c>
      <c r="F212" s="259" t="s">
        <v>143</v>
      </c>
      <c r="G212" s="257"/>
      <c r="H212" s="260">
        <v>11.300000000000001</v>
      </c>
      <c r="I212" s="261"/>
      <c r="J212" s="257"/>
      <c r="K212" s="257"/>
      <c r="L212" s="262"/>
      <c r="M212" s="263"/>
      <c r="N212" s="264"/>
      <c r="O212" s="264"/>
      <c r="P212" s="264"/>
      <c r="Q212" s="264"/>
      <c r="R212" s="264"/>
      <c r="S212" s="264"/>
      <c r="T212" s="265"/>
      <c r="AT212" s="266" t="s">
        <v>140</v>
      </c>
      <c r="AU212" s="266" t="s">
        <v>82</v>
      </c>
      <c r="AV212" s="14" t="s">
        <v>144</v>
      </c>
      <c r="AW212" s="14" t="s">
        <v>33</v>
      </c>
      <c r="AX212" s="14" t="s">
        <v>80</v>
      </c>
      <c r="AY212" s="266" t="s">
        <v>128</v>
      </c>
    </row>
    <row r="213" s="1" customFormat="1" ht="16.5" customHeight="1">
      <c r="B213" s="38"/>
      <c r="C213" s="219" t="s">
        <v>341</v>
      </c>
      <c r="D213" s="219" t="s">
        <v>131</v>
      </c>
      <c r="E213" s="220" t="s">
        <v>770</v>
      </c>
      <c r="F213" s="221" t="s">
        <v>771</v>
      </c>
      <c r="G213" s="222" t="s">
        <v>203</v>
      </c>
      <c r="H213" s="223">
        <v>33.299999999999997</v>
      </c>
      <c r="I213" s="224"/>
      <c r="J213" s="225">
        <f>ROUND(I213*H213,2)</f>
        <v>0</v>
      </c>
      <c r="K213" s="221" t="s">
        <v>147</v>
      </c>
      <c r="L213" s="43"/>
      <c r="M213" s="226" t="s">
        <v>19</v>
      </c>
      <c r="N213" s="227" t="s">
        <v>44</v>
      </c>
      <c r="O213" s="83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AR213" s="230" t="s">
        <v>144</v>
      </c>
      <c r="AT213" s="230" t="s">
        <v>131</v>
      </c>
      <c r="AU213" s="230" t="s">
        <v>82</v>
      </c>
      <c r="AY213" s="17" t="s">
        <v>128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80</v>
      </c>
      <c r="BK213" s="231">
        <f>ROUND(I213*H213,2)</f>
        <v>0</v>
      </c>
      <c r="BL213" s="17" t="s">
        <v>144</v>
      </c>
      <c r="BM213" s="230" t="s">
        <v>772</v>
      </c>
    </row>
    <row r="214" s="1" customFormat="1">
      <c r="B214" s="38"/>
      <c r="C214" s="39"/>
      <c r="D214" s="232" t="s">
        <v>138</v>
      </c>
      <c r="E214" s="39"/>
      <c r="F214" s="233" t="s">
        <v>773</v>
      </c>
      <c r="G214" s="39"/>
      <c r="H214" s="39"/>
      <c r="I214" s="145"/>
      <c r="J214" s="39"/>
      <c r="K214" s="39"/>
      <c r="L214" s="43"/>
      <c r="M214" s="234"/>
      <c r="N214" s="83"/>
      <c r="O214" s="83"/>
      <c r="P214" s="83"/>
      <c r="Q214" s="83"/>
      <c r="R214" s="83"/>
      <c r="S214" s="83"/>
      <c r="T214" s="84"/>
      <c r="AT214" s="17" t="s">
        <v>138</v>
      </c>
      <c r="AU214" s="17" t="s">
        <v>82</v>
      </c>
    </row>
    <row r="215" s="1" customFormat="1">
      <c r="B215" s="38"/>
      <c r="C215" s="39"/>
      <c r="D215" s="232" t="s">
        <v>206</v>
      </c>
      <c r="E215" s="39"/>
      <c r="F215" s="270" t="s">
        <v>774</v>
      </c>
      <c r="G215" s="39"/>
      <c r="H215" s="39"/>
      <c r="I215" s="145"/>
      <c r="J215" s="39"/>
      <c r="K215" s="39"/>
      <c r="L215" s="43"/>
      <c r="M215" s="234"/>
      <c r="N215" s="83"/>
      <c r="O215" s="83"/>
      <c r="P215" s="83"/>
      <c r="Q215" s="83"/>
      <c r="R215" s="83"/>
      <c r="S215" s="83"/>
      <c r="T215" s="84"/>
      <c r="AT215" s="17" t="s">
        <v>206</v>
      </c>
      <c r="AU215" s="17" t="s">
        <v>82</v>
      </c>
    </row>
    <row r="216" s="13" customFormat="1">
      <c r="B216" s="245"/>
      <c r="C216" s="246"/>
      <c r="D216" s="232" t="s">
        <v>140</v>
      </c>
      <c r="E216" s="247" t="s">
        <v>19</v>
      </c>
      <c r="F216" s="248" t="s">
        <v>775</v>
      </c>
      <c r="G216" s="246"/>
      <c r="H216" s="249">
        <v>33.299999999999997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AT216" s="255" t="s">
        <v>140</v>
      </c>
      <c r="AU216" s="255" t="s">
        <v>82</v>
      </c>
      <c r="AV216" s="13" t="s">
        <v>82</v>
      </c>
      <c r="AW216" s="13" t="s">
        <v>33</v>
      </c>
      <c r="AX216" s="13" t="s">
        <v>73</v>
      </c>
      <c r="AY216" s="255" t="s">
        <v>128</v>
      </c>
    </row>
    <row r="217" s="14" customFormat="1">
      <c r="B217" s="256"/>
      <c r="C217" s="257"/>
      <c r="D217" s="232" t="s">
        <v>140</v>
      </c>
      <c r="E217" s="258" t="s">
        <v>19</v>
      </c>
      <c r="F217" s="259" t="s">
        <v>143</v>
      </c>
      <c r="G217" s="257"/>
      <c r="H217" s="260">
        <v>33.299999999999997</v>
      </c>
      <c r="I217" s="261"/>
      <c r="J217" s="257"/>
      <c r="K217" s="257"/>
      <c r="L217" s="262"/>
      <c r="M217" s="263"/>
      <c r="N217" s="264"/>
      <c r="O217" s="264"/>
      <c r="P217" s="264"/>
      <c r="Q217" s="264"/>
      <c r="R217" s="264"/>
      <c r="S217" s="264"/>
      <c r="T217" s="265"/>
      <c r="AT217" s="266" t="s">
        <v>140</v>
      </c>
      <c r="AU217" s="266" t="s">
        <v>82</v>
      </c>
      <c r="AV217" s="14" t="s">
        <v>144</v>
      </c>
      <c r="AW217" s="14" t="s">
        <v>33</v>
      </c>
      <c r="AX217" s="14" t="s">
        <v>80</v>
      </c>
      <c r="AY217" s="266" t="s">
        <v>128</v>
      </c>
    </row>
    <row r="218" s="1" customFormat="1" ht="16.5" customHeight="1">
      <c r="B218" s="38"/>
      <c r="C218" s="219" t="s">
        <v>347</v>
      </c>
      <c r="D218" s="219" t="s">
        <v>131</v>
      </c>
      <c r="E218" s="220" t="s">
        <v>776</v>
      </c>
      <c r="F218" s="221" t="s">
        <v>777</v>
      </c>
      <c r="G218" s="222" t="s">
        <v>337</v>
      </c>
      <c r="H218" s="223">
        <v>5</v>
      </c>
      <c r="I218" s="224"/>
      <c r="J218" s="225">
        <f>ROUND(I218*H218,2)</f>
        <v>0</v>
      </c>
      <c r="K218" s="221" t="s">
        <v>147</v>
      </c>
      <c r="L218" s="43"/>
      <c r="M218" s="226" t="s">
        <v>19</v>
      </c>
      <c r="N218" s="227" t="s">
        <v>44</v>
      </c>
      <c r="O218" s="83"/>
      <c r="P218" s="228">
        <f>O218*H218</f>
        <v>0</v>
      </c>
      <c r="Q218" s="228">
        <v>0.21734000000000001</v>
      </c>
      <c r="R218" s="228">
        <f>Q218*H218</f>
        <v>1.0867</v>
      </c>
      <c r="S218" s="228">
        <v>0</v>
      </c>
      <c r="T218" s="229">
        <f>S218*H218</f>
        <v>0</v>
      </c>
      <c r="AR218" s="230" t="s">
        <v>144</v>
      </c>
      <c r="AT218" s="230" t="s">
        <v>131</v>
      </c>
      <c r="AU218" s="230" t="s">
        <v>82</v>
      </c>
      <c r="AY218" s="17" t="s">
        <v>128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7" t="s">
        <v>80</v>
      </c>
      <c r="BK218" s="231">
        <f>ROUND(I218*H218,2)</f>
        <v>0</v>
      </c>
      <c r="BL218" s="17" t="s">
        <v>144</v>
      </c>
      <c r="BM218" s="230" t="s">
        <v>778</v>
      </c>
    </row>
    <row r="219" s="1" customFormat="1">
      <c r="B219" s="38"/>
      <c r="C219" s="39"/>
      <c r="D219" s="232" t="s">
        <v>138</v>
      </c>
      <c r="E219" s="39"/>
      <c r="F219" s="233" t="s">
        <v>779</v>
      </c>
      <c r="G219" s="39"/>
      <c r="H219" s="39"/>
      <c r="I219" s="145"/>
      <c r="J219" s="39"/>
      <c r="K219" s="39"/>
      <c r="L219" s="43"/>
      <c r="M219" s="234"/>
      <c r="N219" s="83"/>
      <c r="O219" s="83"/>
      <c r="P219" s="83"/>
      <c r="Q219" s="83"/>
      <c r="R219" s="83"/>
      <c r="S219" s="83"/>
      <c r="T219" s="84"/>
      <c r="AT219" s="17" t="s">
        <v>138</v>
      </c>
      <c r="AU219" s="17" t="s">
        <v>82</v>
      </c>
    </row>
    <row r="220" s="1" customFormat="1">
      <c r="B220" s="38"/>
      <c r="C220" s="39"/>
      <c r="D220" s="232" t="s">
        <v>206</v>
      </c>
      <c r="E220" s="39"/>
      <c r="F220" s="270" t="s">
        <v>780</v>
      </c>
      <c r="G220" s="39"/>
      <c r="H220" s="39"/>
      <c r="I220" s="145"/>
      <c r="J220" s="39"/>
      <c r="K220" s="39"/>
      <c r="L220" s="43"/>
      <c r="M220" s="234"/>
      <c r="N220" s="83"/>
      <c r="O220" s="83"/>
      <c r="P220" s="83"/>
      <c r="Q220" s="83"/>
      <c r="R220" s="83"/>
      <c r="S220" s="83"/>
      <c r="T220" s="84"/>
      <c r="AT220" s="17" t="s">
        <v>206</v>
      </c>
      <c r="AU220" s="17" t="s">
        <v>82</v>
      </c>
    </row>
    <row r="221" s="12" customFormat="1">
      <c r="B221" s="235"/>
      <c r="C221" s="236"/>
      <c r="D221" s="232" t="s">
        <v>140</v>
      </c>
      <c r="E221" s="237" t="s">
        <v>19</v>
      </c>
      <c r="F221" s="238" t="s">
        <v>682</v>
      </c>
      <c r="G221" s="236"/>
      <c r="H221" s="237" t="s">
        <v>19</v>
      </c>
      <c r="I221" s="239"/>
      <c r="J221" s="236"/>
      <c r="K221" s="236"/>
      <c r="L221" s="240"/>
      <c r="M221" s="241"/>
      <c r="N221" s="242"/>
      <c r="O221" s="242"/>
      <c r="P221" s="242"/>
      <c r="Q221" s="242"/>
      <c r="R221" s="242"/>
      <c r="S221" s="242"/>
      <c r="T221" s="243"/>
      <c r="AT221" s="244" t="s">
        <v>140</v>
      </c>
      <c r="AU221" s="244" t="s">
        <v>82</v>
      </c>
      <c r="AV221" s="12" t="s">
        <v>80</v>
      </c>
      <c r="AW221" s="12" t="s">
        <v>33</v>
      </c>
      <c r="AX221" s="12" t="s">
        <v>73</v>
      </c>
      <c r="AY221" s="244" t="s">
        <v>128</v>
      </c>
    </row>
    <row r="222" s="13" customFormat="1">
      <c r="B222" s="245"/>
      <c r="C222" s="246"/>
      <c r="D222" s="232" t="s">
        <v>140</v>
      </c>
      <c r="E222" s="247" t="s">
        <v>19</v>
      </c>
      <c r="F222" s="248" t="s">
        <v>127</v>
      </c>
      <c r="G222" s="246"/>
      <c r="H222" s="249">
        <v>5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AT222" s="255" t="s">
        <v>140</v>
      </c>
      <c r="AU222" s="255" t="s">
        <v>82</v>
      </c>
      <c r="AV222" s="13" t="s">
        <v>82</v>
      </c>
      <c r="AW222" s="13" t="s">
        <v>33</v>
      </c>
      <c r="AX222" s="13" t="s">
        <v>73</v>
      </c>
      <c r="AY222" s="255" t="s">
        <v>128</v>
      </c>
    </row>
    <row r="223" s="14" customFormat="1">
      <c r="B223" s="256"/>
      <c r="C223" s="257"/>
      <c r="D223" s="232" t="s">
        <v>140</v>
      </c>
      <c r="E223" s="258" t="s">
        <v>19</v>
      </c>
      <c r="F223" s="259" t="s">
        <v>143</v>
      </c>
      <c r="G223" s="257"/>
      <c r="H223" s="260">
        <v>5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AT223" s="266" t="s">
        <v>140</v>
      </c>
      <c r="AU223" s="266" t="s">
        <v>82</v>
      </c>
      <c r="AV223" s="14" t="s">
        <v>144</v>
      </c>
      <c r="AW223" s="14" t="s">
        <v>33</v>
      </c>
      <c r="AX223" s="14" t="s">
        <v>80</v>
      </c>
      <c r="AY223" s="266" t="s">
        <v>128</v>
      </c>
    </row>
    <row r="224" s="1" customFormat="1" ht="16.5" customHeight="1">
      <c r="B224" s="38"/>
      <c r="C224" s="271" t="s">
        <v>352</v>
      </c>
      <c r="D224" s="271" t="s">
        <v>302</v>
      </c>
      <c r="E224" s="272" t="s">
        <v>781</v>
      </c>
      <c r="F224" s="273" t="s">
        <v>782</v>
      </c>
      <c r="G224" s="274" t="s">
        <v>337</v>
      </c>
      <c r="H224" s="275">
        <v>5</v>
      </c>
      <c r="I224" s="276"/>
      <c r="J224" s="277">
        <f>ROUND(I224*H224,2)</f>
        <v>0</v>
      </c>
      <c r="K224" s="273" t="s">
        <v>147</v>
      </c>
      <c r="L224" s="278"/>
      <c r="M224" s="279" t="s">
        <v>19</v>
      </c>
      <c r="N224" s="280" t="s">
        <v>44</v>
      </c>
      <c r="O224" s="83"/>
      <c r="P224" s="228">
        <f>O224*H224</f>
        <v>0</v>
      </c>
      <c r="Q224" s="228">
        <v>0.124</v>
      </c>
      <c r="R224" s="228">
        <f>Q224*H224</f>
        <v>0.62</v>
      </c>
      <c r="S224" s="228">
        <v>0</v>
      </c>
      <c r="T224" s="229">
        <f>S224*H224</f>
        <v>0</v>
      </c>
      <c r="AR224" s="230" t="s">
        <v>248</v>
      </c>
      <c r="AT224" s="230" t="s">
        <v>302</v>
      </c>
      <c r="AU224" s="230" t="s">
        <v>82</v>
      </c>
      <c r="AY224" s="17" t="s">
        <v>128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7" t="s">
        <v>80</v>
      </c>
      <c r="BK224" s="231">
        <f>ROUND(I224*H224,2)</f>
        <v>0</v>
      </c>
      <c r="BL224" s="17" t="s">
        <v>144</v>
      </c>
      <c r="BM224" s="230" t="s">
        <v>783</v>
      </c>
    </row>
    <row r="225" s="1" customFormat="1">
      <c r="B225" s="38"/>
      <c r="C225" s="39"/>
      <c r="D225" s="232" t="s">
        <v>138</v>
      </c>
      <c r="E225" s="39"/>
      <c r="F225" s="233" t="s">
        <v>782</v>
      </c>
      <c r="G225" s="39"/>
      <c r="H225" s="39"/>
      <c r="I225" s="145"/>
      <c r="J225" s="39"/>
      <c r="K225" s="39"/>
      <c r="L225" s="43"/>
      <c r="M225" s="234"/>
      <c r="N225" s="83"/>
      <c r="O225" s="83"/>
      <c r="P225" s="83"/>
      <c r="Q225" s="83"/>
      <c r="R225" s="83"/>
      <c r="S225" s="83"/>
      <c r="T225" s="84"/>
      <c r="AT225" s="17" t="s">
        <v>138</v>
      </c>
      <c r="AU225" s="17" t="s">
        <v>82</v>
      </c>
    </row>
    <row r="226" s="12" customFormat="1">
      <c r="B226" s="235"/>
      <c r="C226" s="236"/>
      <c r="D226" s="232" t="s">
        <v>140</v>
      </c>
      <c r="E226" s="237" t="s">
        <v>19</v>
      </c>
      <c r="F226" s="238" t="s">
        <v>682</v>
      </c>
      <c r="G226" s="236"/>
      <c r="H226" s="237" t="s">
        <v>19</v>
      </c>
      <c r="I226" s="239"/>
      <c r="J226" s="236"/>
      <c r="K226" s="236"/>
      <c r="L226" s="240"/>
      <c r="M226" s="241"/>
      <c r="N226" s="242"/>
      <c r="O226" s="242"/>
      <c r="P226" s="242"/>
      <c r="Q226" s="242"/>
      <c r="R226" s="242"/>
      <c r="S226" s="242"/>
      <c r="T226" s="243"/>
      <c r="AT226" s="244" t="s">
        <v>140</v>
      </c>
      <c r="AU226" s="244" t="s">
        <v>82</v>
      </c>
      <c r="AV226" s="12" t="s">
        <v>80</v>
      </c>
      <c r="AW226" s="12" t="s">
        <v>33</v>
      </c>
      <c r="AX226" s="12" t="s">
        <v>73</v>
      </c>
      <c r="AY226" s="244" t="s">
        <v>128</v>
      </c>
    </row>
    <row r="227" s="13" customFormat="1">
      <c r="B227" s="245"/>
      <c r="C227" s="246"/>
      <c r="D227" s="232" t="s">
        <v>140</v>
      </c>
      <c r="E227" s="247" t="s">
        <v>19</v>
      </c>
      <c r="F227" s="248" t="s">
        <v>784</v>
      </c>
      <c r="G227" s="246"/>
      <c r="H227" s="249">
        <v>2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AT227" s="255" t="s">
        <v>140</v>
      </c>
      <c r="AU227" s="255" t="s">
        <v>82</v>
      </c>
      <c r="AV227" s="13" t="s">
        <v>82</v>
      </c>
      <c r="AW227" s="13" t="s">
        <v>33</v>
      </c>
      <c r="AX227" s="13" t="s">
        <v>73</v>
      </c>
      <c r="AY227" s="255" t="s">
        <v>128</v>
      </c>
    </row>
    <row r="228" s="13" customFormat="1">
      <c r="B228" s="245"/>
      <c r="C228" s="246"/>
      <c r="D228" s="232" t="s">
        <v>140</v>
      </c>
      <c r="E228" s="247" t="s">
        <v>19</v>
      </c>
      <c r="F228" s="248" t="s">
        <v>785</v>
      </c>
      <c r="G228" s="246"/>
      <c r="H228" s="249">
        <v>1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AT228" s="255" t="s">
        <v>140</v>
      </c>
      <c r="AU228" s="255" t="s">
        <v>82</v>
      </c>
      <c r="AV228" s="13" t="s">
        <v>82</v>
      </c>
      <c r="AW228" s="13" t="s">
        <v>33</v>
      </c>
      <c r="AX228" s="13" t="s">
        <v>73</v>
      </c>
      <c r="AY228" s="255" t="s">
        <v>128</v>
      </c>
    </row>
    <row r="229" s="13" customFormat="1">
      <c r="B229" s="245"/>
      <c r="C229" s="246"/>
      <c r="D229" s="232" t="s">
        <v>140</v>
      </c>
      <c r="E229" s="247" t="s">
        <v>19</v>
      </c>
      <c r="F229" s="248" t="s">
        <v>786</v>
      </c>
      <c r="G229" s="246"/>
      <c r="H229" s="249">
        <v>2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AT229" s="255" t="s">
        <v>140</v>
      </c>
      <c r="AU229" s="255" t="s">
        <v>82</v>
      </c>
      <c r="AV229" s="13" t="s">
        <v>82</v>
      </c>
      <c r="AW229" s="13" t="s">
        <v>33</v>
      </c>
      <c r="AX229" s="13" t="s">
        <v>73</v>
      </c>
      <c r="AY229" s="255" t="s">
        <v>128</v>
      </c>
    </row>
    <row r="230" s="14" customFormat="1">
      <c r="B230" s="256"/>
      <c r="C230" s="257"/>
      <c r="D230" s="232" t="s">
        <v>140</v>
      </c>
      <c r="E230" s="258" t="s">
        <v>19</v>
      </c>
      <c r="F230" s="259" t="s">
        <v>143</v>
      </c>
      <c r="G230" s="257"/>
      <c r="H230" s="260">
        <v>5</v>
      </c>
      <c r="I230" s="261"/>
      <c r="J230" s="257"/>
      <c r="K230" s="257"/>
      <c r="L230" s="262"/>
      <c r="M230" s="263"/>
      <c r="N230" s="264"/>
      <c r="O230" s="264"/>
      <c r="P230" s="264"/>
      <c r="Q230" s="264"/>
      <c r="R230" s="264"/>
      <c r="S230" s="264"/>
      <c r="T230" s="265"/>
      <c r="AT230" s="266" t="s">
        <v>140</v>
      </c>
      <c r="AU230" s="266" t="s">
        <v>82</v>
      </c>
      <c r="AV230" s="14" t="s">
        <v>144</v>
      </c>
      <c r="AW230" s="14" t="s">
        <v>33</v>
      </c>
      <c r="AX230" s="14" t="s">
        <v>80</v>
      </c>
      <c r="AY230" s="266" t="s">
        <v>128</v>
      </c>
    </row>
    <row r="231" s="1" customFormat="1" ht="16.5" customHeight="1">
      <c r="B231" s="38"/>
      <c r="C231" s="219" t="s">
        <v>357</v>
      </c>
      <c r="D231" s="219" t="s">
        <v>131</v>
      </c>
      <c r="E231" s="220" t="s">
        <v>787</v>
      </c>
      <c r="F231" s="221" t="s">
        <v>788</v>
      </c>
      <c r="G231" s="222" t="s">
        <v>337</v>
      </c>
      <c r="H231" s="223">
        <v>1</v>
      </c>
      <c r="I231" s="224"/>
      <c r="J231" s="225">
        <f>ROUND(I231*H231,2)</f>
        <v>0</v>
      </c>
      <c r="K231" s="221" t="s">
        <v>19</v>
      </c>
      <c r="L231" s="43"/>
      <c r="M231" s="226" t="s">
        <v>19</v>
      </c>
      <c r="N231" s="227" t="s">
        <v>44</v>
      </c>
      <c r="O231" s="83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AR231" s="230" t="s">
        <v>144</v>
      </c>
      <c r="AT231" s="230" t="s">
        <v>131</v>
      </c>
      <c r="AU231" s="230" t="s">
        <v>82</v>
      </c>
      <c r="AY231" s="17" t="s">
        <v>128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7" t="s">
        <v>80</v>
      </c>
      <c r="BK231" s="231">
        <f>ROUND(I231*H231,2)</f>
        <v>0</v>
      </c>
      <c r="BL231" s="17" t="s">
        <v>144</v>
      </c>
      <c r="BM231" s="230" t="s">
        <v>789</v>
      </c>
    </row>
    <row r="232" s="1" customFormat="1">
      <c r="B232" s="38"/>
      <c r="C232" s="39"/>
      <c r="D232" s="232" t="s">
        <v>138</v>
      </c>
      <c r="E232" s="39"/>
      <c r="F232" s="233" t="s">
        <v>788</v>
      </c>
      <c r="G232" s="39"/>
      <c r="H232" s="39"/>
      <c r="I232" s="145"/>
      <c r="J232" s="39"/>
      <c r="K232" s="39"/>
      <c r="L232" s="43"/>
      <c r="M232" s="234"/>
      <c r="N232" s="83"/>
      <c r="O232" s="83"/>
      <c r="P232" s="83"/>
      <c r="Q232" s="83"/>
      <c r="R232" s="83"/>
      <c r="S232" s="83"/>
      <c r="T232" s="84"/>
      <c r="AT232" s="17" t="s">
        <v>138</v>
      </c>
      <c r="AU232" s="17" t="s">
        <v>82</v>
      </c>
    </row>
    <row r="233" s="12" customFormat="1">
      <c r="B233" s="235"/>
      <c r="C233" s="236"/>
      <c r="D233" s="232" t="s">
        <v>140</v>
      </c>
      <c r="E233" s="237" t="s">
        <v>19</v>
      </c>
      <c r="F233" s="238" t="s">
        <v>790</v>
      </c>
      <c r="G233" s="236"/>
      <c r="H233" s="237" t="s">
        <v>19</v>
      </c>
      <c r="I233" s="239"/>
      <c r="J233" s="236"/>
      <c r="K233" s="236"/>
      <c r="L233" s="240"/>
      <c r="M233" s="241"/>
      <c r="N233" s="242"/>
      <c r="O233" s="242"/>
      <c r="P233" s="242"/>
      <c r="Q233" s="242"/>
      <c r="R233" s="242"/>
      <c r="S233" s="242"/>
      <c r="T233" s="243"/>
      <c r="AT233" s="244" t="s">
        <v>140</v>
      </c>
      <c r="AU233" s="244" t="s">
        <v>82</v>
      </c>
      <c r="AV233" s="12" t="s">
        <v>80</v>
      </c>
      <c r="AW233" s="12" t="s">
        <v>33</v>
      </c>
      <c r="AX233" s="12" t="s">
        <v>73</v>
      </c>
      <c r="AY233" s="244" t="s">
        <v>128</v>
      </c>
    </row>
    <row r="234" s="12" customFormat="1">
      <c r="B234" s="235"/>
      <c r="C234" s="236"/>
      <c r="D234" s="232" t="s">
        <v>140</v>
      </c>
      <c r="E234" s="237" t="s">
        <v>19</v>
      </c>
      <c r="F234" s="238" t="s">
        <v>356</v>
      </c>
      <c r="G234" s="236"/>
      <c r="H234" s="237" t="s">
        <v>19</v>
      </c>
      <c r="I234" s="239"/>
      <c r="J234" s="236"/>
      <c r="K234" s="236"/>
      <c r="L234" s="240"/>
      <c r="M234" s="241"/>
      <c r="N234" s="242"/>
      <c r="O234" s="242"/>
      <c r="P234" s="242"/>
      <c r="Q234" s="242"/>
      <c r="R234" s="242"/>
      <c r="S234" s="242"/>
      <c r="T234" s="243"/>
      <c r="AT234" s="244" t="s">
        <v>140</v>
      </c>
      <c r="AU234" s="244" t="s">
        <v>82</v>
      </c>
      <c r="AV234" s="12" t="s">
        <v>80</v>
      </c>
      <c r="AW234" s="12" t="s">
        <v>33</v>
      </c>
      <c r="AX234" s="12" t="s">
        <v>73</v>
      </c>
      <c r="AY234" s="244" t="s">
        <v>128</v>
      </c>
    </row>
    <row r="235" s="13" customFormat="1">
      <c r="B235" s="245"/>
      <c r="C235" s="246"/>
      <c r="D235" s="232" t="s">
        <v>140</v>
      </c>
      <c r="E235" s="247" t="s">
        <v>19</v>
      </c>
      <c r="F235" s="248" t="s">
        <v>791</v>
      </c>
      <c r="G235" s="246"/>
      <c r="H235" s="249">
        <v>1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AT235" s="255" t="s">
        <v>140</v>
      </c>
      <c r="AU235" s="255" t="s">
        <v>82</v>
      </c>
      <c r="AV235" s="13" t="s">
        <v>82</v>
      </c>
      <c r="AW235" s="13" t="s">
        <v>33</v>
      </c>
      <c r="AX235" s="13" t="s">
        <v>73</v>
      </c>
      <c r="AY235" s="255" t="s">
        <v>128</v>
      </c>
    </row>
    <row r="236" s="14" customFormat="1">
      <c r="B236" s="256"/>
      <c r="C236" s="257"/>
      <c r="D236" s="232" t="s">
        <v>140</v>
      </c>
      <c r="E236" s="258" t="s">
        <v>19</v>
      </c>
      <c r="F236" s="259" t="s">
        <v>143</v>
      </c>
      <c r="G236" s="257"/>
      <c r="H236" s="260">
        <v>1</v>
      </c>
      <c r="I236" s="261"/>
      <c r="J236" s="257"/>
      <c r="K236" s="257"/>
      <c r="L236" s="262"/>
      <c r="M236" s="263"/>
      <c r="N236" s="264"/>
      <c r="O236" s="264"/>
      <c r="P236" s="264"/>
      <c r="Q236" s="264"/>
      <c r="R236" s="264"/>
      <c r="S236" s="264"/>
      <c r="T236" s="265"/>
      <c r="AT236" s="266" t="s">
        <v>140</v>
      </c>
      <c r="AU236" s="266" t="s">
        <v>82</v>
      </c>
      <c r="AV236" s="14" t="s">
        <v>144</v>
      </c>
      <c r="AW236" s="14" t="s">
        <v>33</v>
      </c>
      <c r="AX236" s="14" t="s">
        <v>80</v>
      </c>
      <c r="AY236" s="266" t="s">
        <v>128</v>
      </c>
    </row>
    <row r="237" s="1" customFormat="1" ht="16.5" customHeight="1">
      <c r="B237" s="38"/>
      <c r="C237" s="219" t="s">
        <v>361</v>
      </c>
      <c r="D237" s="219" t="s">
        <v>131</v>
      </c>
      <c r="E237" s="220" t="s">
        <v>792</v>
      </c>
      <c r="F237" s="221" t="s">
        <v>793</v>
      </c>
      <c r="G237" s="222" t="s">
        <v>337</v>
      </c>
      <c r="H237" s="223">
        <v>1</v>
      </c>
      <c r="I237" s="224"/>
      <c r="J237" s="225">
        <f>ROUND(I237*H237,2)</f>
        <v>0</v>
      </c>
      <c r="K237" s="221" t="s">
        <v>19</v>
      </c>
      <c r="L237" s="43"/>
      <c r="M237" s="226" t="s">
        <v>19</v>
      </c>
      <c r="N237" s="227" t="s">
        <v>44</v>
      </c>
      <c r="O237" s="83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AR237" s="230" t="s">
        <v>144</v>
      </c>
      <c r="AT237" s="230" t="s">
        <v>131</v>
      </c>
      <c r="AU237" s="230" t="s">
        <v>82</v>
      </c>
      <c r="AY237" s="17" t="s">
        <v>128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7" t="s">
        <v>80</v>
      </c>
      <c r="BK237" s="231">
        <f>ROUND(I237*H237,2)</f>
        <v>0</v>
      </c>
      <c r="BL237" s="17" t="s">
        <v>144</v>
      </c>
      <c r="BM237" s="230" t="s">
        <v>794</v>
      </c>
    </row>
    <row r="238" s="1" customFormat="1">
      <c r="B238" s="38"/>
      <c r="C238" s="39"/>
      <c r="D238" s="232" t="s">
        <v>138</v>
      </c>
      <c r="E238" s="39"/>
      <c r="F238" s="233" t="s">
        <v>793</v>
      </c>
      <c r="G238" s="39"/>
      <c r="H238" s="39"/>
      <c r="I238" s="145"/>
      <c r="J238" s="39"/>
      <c r="K238" s="39"/>
      <c r="L238" s="43"/>
      <c r="M238" s="234"/>
      <c r="N238" s="83"/>
      <c r="O238" s="83"/>
      <c r="P238" s="83"/>
      <c r="Q238" s="83"/>
      <c r="R238" s="83"/>
      <c r="S238" s="83"/>
      <c r="T238" s="84"/>
      <c r="AT238" s="17" t="s">
        <v>138</v>
      </c>
      <c r="AU238" s="17" t="s">
        <v>82</v>
      </c>
    </row>
    <row r="239" s="12" customFormat="1">
      <c r="B239" s="235"/>
      <c r="C239" s="236"/>
      <c r="D239" s="232" t="s">
        <v>140</v>
      </c>
      <c r="E239" s="237" t="s">
        <v>19</v>
      </c>
      <c r="F239" s="238" t="s">
        <v>795</v>
      </c>
      <c r="G239" s="236"/>
      <c r="H239" s="237" t="s">
        <v>19</v>
      </c>
      <c r="I239" s="239"/>
      <c r="J239" s="236"/>
      <c r="K239" s="236"/>
      <c r="L239" s="240"/>
      <c r="M239" s="241"/>
      <c r="N239" s="242"/>
      <c r="O239" s="242"/>
      <c r="P239" s="242"/>
      <c r="Q239" s="242"/>
      <c r="R239" s="242"/>
      <c r="S239" s="242"/>
      <c r="T239" s="243"/>
      <c r="AT239" s="244" t="s">
        <v>140</v>
      </c>
      <c r="AU239" s="244" t="s">
        <v>82</v>
      </c>
      <c r="AV239" s="12" t="s">
        <v>80</v>
      </c>
      <c r="AW239" s="12" t="s">
        <v>33</v>
      </c>
      <c r="AX239" s="12" t="s">
        <v>73</v>
      </c>
      <c r="AY239" s="244" t="s">
        <v>128</v>
      </c>
    </row>
    <row r="240" s="12" customFormat="1">
      <c r="B240" s="235"/>
      <c r="C240" s="236"/>
      <c r="D240" s="232" t="s">
        <v>140</v>
      </c>
      <c r="E240" s="237" t="s">
        <v>19</v>
      </c>
      <c r="F240" s="238" t="s">
        <v>356</v>
      </c>
      <c r="G240" s="236"/>
      <c r="H240" s="237" t="s">
        <v>19</v>
      </c>
      <c r="I240" s="239"/>
      <c r="J240" s="236"/>
      <c r="K240" s="236"/>
      <c r="L240" s="240"/>
      <c r="M240" s="241"/>
      <c r="N240" s="242"/>
      <c r="O240" s="242"/>
      <c r="P240" s="242"/>
      <c r="Q240" s="242"/>
      <c r="R240" s="242"/>
      <c r="S240" s="242"/>
      <c r="T240" s="243"/>
      <c r="AT240" s="244" t="s">
        <v>140</v>
      </c>
      <c r="AU240" s="244" t="s">
        <v>82</v>
      </c>
      <c r="AV240" s="12" t="s">
        <v>80</v>
      </c>
      <c r="AW240" s="12" t="s">
        <v>33</v>
      </c>
      <c r="AX240" s="12" t="s">
        <v>73</v>
      </c>
      <c r="AY240" s="244" t="s">
        <v>128</v>
      </c>
    </row>
    <row r="241" s="13" customFormat="1">
      <c r="B241" s="245"/>
      <c r="C241" s="246"/>
      <c r="D241" s="232" t="s">
        <v>140</v>
      </c>
      <c r="E241" s="247" t="s">
        <v>19</v>
      </c>
      <c r="F241" s="248" t="s">
        <v>796</v>
      </c>
      <c r="G241" s="246"/>
      <c r="H241" s="249">
        <v>1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AT241" s="255" t="s">
        <v>140</v>
      </c>
      <c r="AU241" s="255" t="s">
        <v>82</v>
      </c>
      <c r="AV241" s="13" t="s">
        <v>82</v>
      </c>
      <c r="AW241" s="13" t="s">
        <v>33</v>
      </c>
      <c r="AX241" s="13" t="s">
        <v>73</v>
      </c>
      <c r="AY241" s="255" t="s">
        <v>128</v>
      </c>
    </row>
    <row r="242" s="14" customFormat="1">
      <c r="B242" s="256"/>
      <c r="C242" s="257"/>
      <c r="D242" s="232" t="s">
        <v>140</v>
      </c>
      <c r="E242" s="258" t="s">
        <v>19</v>
      </c>
      <c r="F242" s="259" t="s">
        <v>143</v>
      </c>
      <c r="G242" s="257"/>
      <c r="H242" s="260">
        <v>1</v>
      </c>
      <c r="I242" s="261"/>
      <c r="J242" s="257"/>
      <c r="K242" s="257"/>
      <c r="L242" s="262"/>
      <c r="M242" s="263"/>
      <c r="N242" s="264"/>
      <c r="O242" s="264"/>
      <c r="P242" s="264"/>
      <c r="Q242" s="264"/>
      <c r="R242" s="264"/>
      <c r="S242" s="264"/>
      <c r="T242" s="265"/>
      <c r="AT242" s="266" t="s">
        <v>140</v>
      </c>
      <c r="AU242" s="266" t="s">
        <v>82</v>
      </c>
      <c r="AV242" s="14" t="s">
        <v>144</v>
      </c>
      <c r="AW242" s="14" t="s">
        <v>33</v>
      </c>
      <c r="AX242" s="14" t="s">
        <v>80</v>
      </c>
      <c r="AY242" s="266" t="s">
        <v>128</v>
      </c>
    </row>
    <row r="243" s="1" customFormat="1" ht="16.5" customHeight="1">
      <c r="B243" s="38"/>
      <c r="C243" s="219" t="s">
        <v>366</v>
      </c>
      <c r="D243" s="219" t="s">
        <v>131</v>
      </c>
      <c r="E243" s="220" t="s">
        <v>797</v>
      </c>
      <c r="F243" s="221" t="s">
        <v>798</v>
      </c>
      <c r="G243" s="222" t="s">
        <v>337</v>
      </c>
      <c r="H243" s="223">
        <v>1</v>
      </c>
      <c r="I243" s="224"/>
      <c r="J243" s="225">
        <f>ROUND(I243*H243,2)</f>
        <v>0</v>
      </c>
      <c r="K243" s="221" t="s">
        <v>19</v>
      </c>
      <c r="L243" s="43"/>
      <c r="M243" s="226" t="s">
        <v>19</v>
      </c>
      <c r="N243" s="227" t="s">
        <v>44</v>
      </c>
      <c r="O243" s="83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AR243" s="230" t="s">
        <v>144</v>
      </c>
      <c r="AT243" s="230" t="s">
        <v>131</v>
      </c>
      <c r="AU243" s="230" t="s">
        <v>82</v>
      </c>
      <c r="AY243" s="17" t="s">
        <v>128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7" t="s">
        <v>80</v>
      </c>
      <c r="BK243" s="231">
        <f>ROUND(I243*H243,2)</f>
        <v>0</v>
      </c>
      <c r="BL243" s="17" t="s">
        <v>144</v>
      </c>
      <c r="BM243" s="230" t="s">
        <v>799</v>
      </c>
    </row>
    <row r="244" s="1" customFormat="1">
      <c r="B244" s="38"/>
      <c r="C244" s="39"/>
      <c r="D244" s="232" t="s">
        <v>138</v>
      </c>
      <c r="E244" s="39"/>
      <c r="F244" s="233" t="s">
        <v>798</v>
      </c>
      <c r="G244" s="39"/>
      <c r="H244" s="39"/>
      <c r="I244" s="145"/>
      <c r="J244" s="39"/>
      <c r="K244" s="39"/>
      <c r="L244" s="43"/>
      <c r="M244" s="234"/>
      <c r="N244" s="83"/>
      <c r="O244" s="83"/>
      <c r="P244" s="83"/>
      <c r="Q244" s="83"/>
      <c r="R244" s="83"/>
      <c r="S244" s="83"/>
      <c r="T244" s="84"/>
      <c r="AT244" s="17" t="s">
        <v>138</v>
      </c>
      <c r="AU244" s="17" t="s">
        <v>82</v>
      </c>
    </row>
    <row r="245" s="1" customFormat="1" ht="16.5" customHeight="1">
      <c r="B245" s="38"/>
      <c r="C245" s="219" t="s">
        <v>372</v>
      </c>
      <c r="D245" s="219" t="s">
        <v>131</v>
      </c>
      <c r="E245" s="220" t="s">
        <v>800</v>
      </c>
      <c r="F245" s="221" t="s">
        <v>801</v>
      </c>
      <c r="G245" s="222" t="s">
        <v>337</v>
      </c>
      <c r="H245" s="223">
        <v>2</v>
      </c>
      <c r="I245" s="224"/>
      <c r="J245" s="225">
        <f>ROUND(I245*H245,2)</f>
        <v>0</v>
      </c>
      <c r="K245" s="221" t="s">
        <v>19</v>
      </c>
      <c r="L245" s="43"/>
      <c r="M245" s="226" t="s">
        <v>19</v>
      </c>
      <c r="N245" s="227" t="s">
        <v>44</v>
      </c>
      <c r="O245" s="83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AR245" s="230" t="s">
        <v>144</v>
      </c>
      <c r="AT245" s="230" t="s">
        <v>131</v>
      </c>
      <c r="AU245" s="230" t="s">
        <v>82</v>
      </c>
      <c r="AY245" s="17" t="s">
        <v>128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7" t="s">
        <v>80</v>
      </c>
      <c r="BK245" s="231">
        <f>ROUND(I245*H245,2)</f>
        <v>0</v>
      </c>
      <c r="BL245" s="17" t="s">
        <v>144</v>
      </c>
      <c r="BM245" s="230" t="s">
        <v>802</v>
      </c>
    </row>
    <row r="246" s="1" customFormat="1">
      <c r="B246" s="38"/>
      <c r="C246" s="39"/>
      <c r="D246" s="232" t="s">
        <v>138</v>
      </c>
      <c r="E246" s="39"/>
      <c r="F246" s="233" t="s">
        <v>801</v>
      </c>
      <c r="G246" s="39"/>
      <c r="H246" s="39"/>
      <c r="I246" s="145"/>
      <c r="J246" s="39"/>
      <c r="K246" s="39"/>
      <c r="L246" s="43"/>
      <c r="M246" s="234"/>
      <c r="N246" s="83"/>
      <c r="O246" s="83"/>
      <c r="P246" s="83"/>
      <c r="Q246" s="83"/>
      <c r="R246" s="83"/>
      <c r="S246" s="83"/>
      <c r="T246" s="84"/>
      <c r="AT246" s="17" t="s">
        <v>138</v>
      </c>
      <c r="AU246" s="17" t="s">
        <v>82</v>
      </c>
    </row>
    <row r="247" s="12" customFormat="1">
      <c r="B247" s="235"/>
      <c r="C247" s="236"/>
      <c r="D247" s="232" t="s">
        <v>140</v>
      </c>
      <c r="E247" s="237" t="s">
        <v>19</v>
      </c>
      <c r="F247" s="238" t="s">
        <v>803</v>
      </c>
      <c r="G247" s="236"/>
      <c r="H247" s="237" t="s">
        <v>19</v>
      </c>
      <c r="I247" s="239"/>
      <c r="J247" s="236"/>
      <c r="K247" s="236"/>
      <c r="L247" s="240"/>
      <c r="M247" s="241"/>
      <c r="N247" s="242"/>
      <c r="O247" s="242"/>
      <c r="P247" s="242"/>
      <c r="Q247" s="242"/>
      <c r="R247" s="242"/>
      <c r="S247" s="242"/>
      <c r="T247" s="243"/>
      <c r="AT247" s="244" t="s">
        <v>140</v>
      </c>
      <c r="AU247" s="244" t="s">
        <v>82</v>
      </c>
      <c r="AV247" s="12" t="s">
        <v>80</v>
      </c>
      <c r="AW247" s="12" t="s">
        <v>33</v>
      </c>
      <c r="AX247" s="12" t="s">
        <v>73</v>
      </c>
      <c r="AY247" s="244" t="s">
        <v>128</v>
      </c>
    </row>
    <row r="248" s="12" customFormat="1">
      <c r="B248" s="235"/>
      <c r="C248" s="236"/>
      <c r="D248" s="232" t="s">
        <v>140</v>
      </c>
      <c r="E248" s="237" t="s">
        <v>19</v>
      </c>
      <c r="F248" s="238" t="s">
        <v>356</v>
      </c>
      <c r="G248" s="236"/>
      <c r="H248" s="237" t="s">
        <v>19</v>
      </c>
      <c r="I248" s="239"/>
      <c r="J248" s="236"/>
      <c r="K248" s="236"/>
      <c r="L248" s="240"/>
      <c r="M248" s="241"/>
      <c r="N248" s="242"/>
      <c r="O248" s="242"/>
      <c r="P248" s="242"/>
      <c r="Q248" s="242"/>
      <c r="R248" s="242"/>
      <c r="S248" s="242"/>
      <c r="T248" s="243"/>
      <c r="AT248" s="244" t="s">
        <v>140</v>
      </c>
      <c r="AU248" s="244" t="s">
        <v>82</v>
      </c>
      <c r="AV248" s="12" t="s">
        <v>80</v>
      </c>
      <c r="AW248" s="12" t="s">
        <v>33</v>
      </c>
      <c r="AX248" s="12" t="s">
        <v>73</v>
      </c>
      <c r="AY248" s="244" t="s">
        <v>128</v>
      </c>
    </row>
    <row r="249" s="13" customFormat="1">
      <c r="B249" s="245"/>
      <c r="C249" s="246"/>
      <c r="D249" s="232" t="s">
        <v>140</v>
      </c>
      <c r="E249" s="247" t="s">
        <v>19</v>
      </c>
      <c r="F249" s="248" t="s">
        <v>804</v>
      </c>
      <c r="G249" s="246"/>
      <c r="H249" s="249">
        <v>2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AT249" s="255" t="s">
        <v>140</v>
      </c>
      <c r="AU249" s="255" t="s">
        <v>82</v>
      </c>
      <c r="AV249" s="13" t="s">
        <v>82</v>
      </c>
      <c r="AW249" s="13" t="s">
        <v>33</v>
      </c>
      <c r="AX249" s="13" t="s">
        <v>73</v>
      </c>
      <c r="AY249" s="255" t="s">
        <v>128</v>
      </c>
    </row>
    <row r="250" s="14" customFormat="1">
      <c r="B250" s="256"/>
      <c r="C250" s="257"/>
      <c r="D250" s="232" t="s">
        <v>140</v>
      </c>
      <c r="E250" s="258" t="s">
        <v>19</v>
      </c>
      <c r="F250" s="259" t="s">
        <v>143</v>
      </c>
      <c r="G250" s="257"/>
      <c r="H250" s="260">
        <v>2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AT250" s="266" t="s">
        <v>140</v>
      </c>
      <c r="AU250" s="266" t="s">
        <v>82</v>
      </c>
      <c r="AV250" s="14" t="s">
        <v>144</v>
      </c>
      <c r="AW250" s="14" t="s">
        <v>33</v>
      </c>
      <c r="AX250" s="14" t="s">
        <v>80</v>
      </c>
      <c r="AY250" s="266" t="s">
        <v>128</v>
      </c>
    </row>
    <row r="251" s="1" customFormat="1" ht="16.5" customHeight="1">
      <c r="B251" s="38"/>
      <c r="C251" s="219" t="s">
        <v>378</v>
      </c>
      <c r="D251" s="219" t="s">
        <v>131</v>
      </c>
      <c r="E251" s="220" t="s">
        <v>805</v>
      </c>
      <c r="F251" s="221" t="s">
        <v>806</v>
      </c>
      <c r="G251" s="222" t="s">
        <v>337</v>
      </c>
      <c r="H251" s="223">
        <v>2</v>
      </c>
      <c r="I251" s="224"/>
      <c r="J251" s="225">
        <f>ROUND(I251*H251,2)</f>
        <v>0</v>
      </c>
      <c r="K251" s="221" t="s">
        <v>19</v>
      </c>
      <c r="L251" s="43"/>
      <c r="M251" s="226" t="s">
        <v>19</v>
      </c>
      <c r="N251" s="227" t="s">
        <v>44</v>
      </c>
      <c r="O251" s="83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AR251" s="230" t="s">
        <v>144</v>
      </c>
      <c r="AT251" s="230" t="s">
        <v>131</v>
      </c>
      <c r="AU251" s="230" t="s">
        <v>82</v>
      </c>
      <c r="AY251" s="17" t="s">
        <v>128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7" t="s">
        <v>80</v>
      </c>
      <c r="BK251" s="231">
        <f>ROUND(I251*H251,2)</f>
        <v>0</v>
      </c>
      <c r="BL251" s="17" t="s">
        <v>144</v>
      </c>
      <c r="BM251" s="230" t="s">
        <v>807</v>
      </c>
    </row>
    <row r="252" s="1" customFormat="1">
      <c r="B252" s="38"/>
      <c r="C252" s="39"/>
      <c r="D252" s="232" t="s">
        <v>138</v>
      </c>
      <c r="E252" s="39"/>
      <c r="F252" s="233" t="s">
        <v>808</v>
      </c>
      <c r="G252" s="39"/>
      <c r="H252" s="39"/>
      <c r="I252" s="145"/>
      <c r="J252" s="39"/>
      <c r="K252" s="39"/>
      <c r="L252" s="43"/>
      <c r="M252" s="234"/>
      <c r="N252" s="83"/>
      <c r="O252" s="83"/>
      <c r="P252" s="83"/>
      <c r="Q252" s="83"/>
      <c r="R252" s="83"/>
      <c r="S252" s="83"/>
      <c r="T252" s="84"/>
      <c r="AT252" s="17" t="s">
        <v>138</v>
      </c>
      <c r="AU252" s="17" t="s">
        <v>82</v>
      </c>
    </row>
    <row r="253" s="12" customFormat="1">
      <c r="B253" s="235"/>
      <c r="C253" s="236"/>
      <c r="D253" s="232" t="s">
        <v>140</v>
      </c>
      <c r="E253" s="237" t="s">
        <v>19</v>
      </c>
      <c r="F253" s="238" t="s">
        <v>751</v>
      </c>
      <c r="G253" s="236"/>
      <c r="H253" s="237" t="s">
        <v>19</v>
      </c>
      <c r="I253" s="239"/>
      <c r="J253" s="236"/>
      <c r="K253" s="236"/>
      <c r="L253" s="240"/>
      <c r="M253" s="241"/>
      <c r="N253" s="242"/>
      <c r="O253" s="242"/>
      <c r="P253" s="242"/>
      <c r="Q253" s="242"/>
      <c r="R253" s="242"/>
      <c r="S253" s="242"/>
      <c r="T253" s="243"/>
      <c r="AT253" s="244" t="s">
        <v>140</v>
      </c>
      <c r="AU253" s="244" t="s">
        <v>82</v>
      </c>
      <c r="AV253" s="12" t="s">
        <v>80</v>
      </c>
      <c r="AW253" s="12" t="s">
        <v>33</v>
      </c>
      <c r="AX253" s="12" t="s">
        <v>73</v>
      </c>
      <c r="AY253" s="244" t="s">
        <v>128</v>
      </c>
    </row>
    <row r="254" s="12" customFormat="1">
      <c r="B254" s="235"/>
      <c r="C254" s="236"/>
      <c r="D254" s="232" t="s">
        <v>140</v>
      </c>
      <c r="E254" s="237" t="s">
        <v>19</v>
      </c>
      <c r="F254" s="238" t="s">
        <v>356</v>
      </c>
      <c r="G254" s="236"/>
      <c r="H254" s="237" t="s">
        <v>19</v>
      </c>
      <c r="I254" s="239"/>
      <c r="J254" s="236"/>
      <c r="K254" s="236"/>
      <c r="L254" s="240"/>
      <c r="M254" s="241"/>
      <c r="N254" s="242"/>
      <c r="O254" s="242"/>
      <c r="P254" s="242"/>
      <c r="Q254" s="242"/>
      <c r="R254" s="242"/>
      <c r="S254" s="242"/>
      <c r="T254" s="243"/>
      <c r="AT254" s="244" t="s">
        <v>140</v>
      </c>
      <c r="AU254" s="244" t="s">
        <v>82</v>
      </c>
      <c r="AV254" s="12" t="s">
        <v>80</v>
      </c>
      <c r="AW254" s="12" t="s">
        <v>33</v>
      </c>
      <c r="AX254" s="12" t="s">
        <v>73</v>
      </c>
      <c r="AY254" s="244" t="s">
        <v>128</v>
      </c>
    </row>
    <row r="255" s="12" customFormat="1">
      <c r="B255" s="235"/>
      <c r="C255" s="236"/>
      <c r="D255" s="232" t="s">
        <v>140</v>
      </c>
      <c r="E255" s="237" t="s">
        <v>19</v>
      </c>
      <c r="F255" s="238" t="s">
        <v>809</v>
      </c>
      <c r="G255" s="236"/>
      <c r="H255" s="237" t="s">
        <v>19</v>
      </c>
      <c r="I255" s="239"/>
      <c r="J255" s="236"/>
      <c r="K255" s="236"/>
      <c r="L255" s="240"/>
      <c r="M255" s="241"/>
      <c r="N255" s="242"/>
      <c r="O255" s="242"/>
      <c r="P255" s="242"/>
      <c r="Q255" s="242"/>
      <c r="R255" s="242"/>
      <c r="S255" s="242"/>
      <c r="T255" s="243"/>
      <c r="AT255" s="244" t="s">
        <v>140</v>
      </c>
      <c r="AU255" s="244" t="s">
        <v>82</v>
      </c>
      <c r="AV255" s="12" t="s">
        <v>80</v>
      </c>
      <c r="AW255" s="12" t="s">
        <v>33</v>
      </c>
      <c r="AX255" s="12" t="s">
        <v>73</v>
      </c>
      <c r="AY255" s="244" t="s">
        <v>128</v>
      </c>
    </row>
    <row r="256" s="12" customFormat="1">
      <c r="B256" s="235"/>
      <c r="C256" s="236"/>
      <c r="D256" s="232" t="s">
        <v>140</v>
      </c>
      <c r="E256" s="237" t="s">
        <v>19</v>
      </c>
      <c r="F256" s="238" t="s">
        <v>810</v>
      </c>
      <c r="G256" s="236"/>
      <c r="H256" s="237" t="s">
        <v>19</v>
      </c>
      <c r="I256" s="239"/>
      <c r="J256" s="236"/>
      <c r="K256" s="236"/>
      <c r="L256" s="240"/>
      <c r="M256" s="241"/>
      <c r="N256" s="242"/>
      <c r="O256" s="242"/>
      <c r="P256" s="242"/>
      <c r="Q256" s="242"/>
      <c r="R256" s="242"/>
      <c r="S256" s="242"/>
      <c r="T256" s="243"/>
      <c r="AT256" s="244" t="s">
        <v>140</v>
      </c>
      <c r="AU256" s="244" t="s">
        <v>82</v>
      </c>
      <c r="AV256" s="12" t="s">
        <v>80</v>
      </c>
      <c r="AW256" s="12" t="s">
        <v>33</v>
      </c>
      <c r="AX256" s="12" t="s">
        <v>73</v>
      </c>
      <c r="AY256" s="244" t="s">
        <v>128</v>
      </c>
    </row>
    <row r="257" s="13" customFormat="1">
      <c r="B257" s="245"/>
      <c r="C257" s="246"/>
      <c r="D257" s="232" t="s">
        <v>140</v>
      </c>
      <c r="E257" s="247" t="s">
        <v>19</v>
      </c>
      <c r="F257" s="248" t="s">
        <v>811</v>
      </c>
      <c r="G257" s="246"/>
      <c r="H257" s="249">
        <v>2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AT257" s="255" t="s">
        <v>140</v>
      </c>
      <c r="AU257" s="255" t="s">
        <v>82</v>
      </c>
      <c r="AV257" s="13" t="s">
        <v>82</v>
      </c>
      <c r="AW257" s="13" t="s">
        <v>33</v>
      </c>
      <c r="AX257" s="13" t="s">
        <v>73</v>
      </c>
      <c r="AY257" s="255" t="s">
        <v>128</v>
      </c>
    </row>
    <row r="258" s="14" customFormat="1">
      <c r="B258" s="256"/>
      <c r="C258" s="257"/>
      <c r="D258" s="232" t="s">
        <v>140</v>
      </c>
      <c r="E258" s="258" t="s">
        <v>19</v>
      </c>
      <c r="F258" s="259" t="s">
        <v>143</v>
      </c>
      <c r="G258" s="257"/>
      <c r="H258" s="260">
        <v>2</v>
      </c>
      <c r="I258" s="261"/>
      <c r="J258" s="257"/>
      <c r="K258" s="257"/>
      <c r="L258" s="262"/>
      <c r="M258" s="263"/>
      <c r="N258" s="264"/>
      <c r="O258" s="264"/>
      <c r="P258" s="264"/>
      <c r="Q258" s="264"/>
      <c r="R258" s="264"/>
      <c r="S258" s="264"/>
      <c r="T258" s="265"/>
      <c r="AT258" s="266" t="s">
        <v>140</v>
      </c>
      <c r="AU258" s="266" t="s">
        <v>82</v>
      </c>
      <c r="AV258" s="14" t="s">
        <v>144</v>
      </c>
      <c r="AW258" s="14" t="s">
        <v>33</v>
      </c>
      <c r="AX258" s="14" t="s">
        <v>80</v>
      </c>
      <c r="AY258" s="266" t="s">
        <v>128</v>
      </c>
    </row>
    <row r="259" s="1" customFormat="1" ht="16.5" customHeight="1">
      <c r="B259" s="38"/>
      <c r="C259" s="219" t="s">
        <v>384</v>
      </c>
      <c r="D259" s="219" t="s">
        <v>131</v>
      </c>
      <c r="E259" s="220" t="s">
        <v>812</v>
      </c>
      <c r="F259" s="221" t="s">
        <v>813</v>
      </c>
      <c r="G259" s="222" t="s">
        <v>380</v>
      </c>
      <c r="H259" s="223">
        <v>45</v>
      </c>
      <c r="I259" s="224"/>
      <c r="J259" s="225">
        <f>ROUND(I259*H259,2)</f>
        <v>0</v>
      </c>
      <c r="K259" s="221" t="s">
        <v>19</v>
      </c>
      <c r="L259" s="43"/>
      <c r="M259" s="226" t="s">
        <v>19</v>
      </c>
      <c r="N259" s="227" t="s">
        <v>44</v>
      </c>
      <c r="O259" s="83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AR259" s="230" t="s">
        <v>144</v>
      </c>
      <c r="AT259" s="230" t="s">
        <v>131</v>
      </c>
      <c r="AU259" s="230" t="s">
        <v>82</v>
      </c>
      <c r="AY259" s="17" t="s">
        <v>128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7" t="s">
        <v>80</v>
      </c>
      <c r="BK259" s="231">
        <f>ROUND(I259*H259,2)</f>
        <v>0</v>
      </c>
      <c r="BL259" s="17" t="s">
        <v>144</v>
      </c>
      <c r="BM259" s="230" t="s">
        <v>814</v>
      </c>
    </row>
    <row r="260" s="1" customFormat="1">
      <c r="B260" s="38"/>
      <c r="C260" s="39"/>
      <c r="D260" s="232" t="s">
        <v>138</v>
      </c>
      <c r="E260" s="39"/>
      <c r="F260" s="233" t="s">
        <v>813</v>
      </c>
      <c r="G260" s="39"/>
      <c r="H260" s="39"/>
      <c r="I260" s="145"/>
      <c r="J260" s="39"/>
      <c r="K260" s="39"/>
      <c r="L260" s="43"/>
      <c r="M260" s="234"/>
      <c r="N260" s="83"/>
      <c r="O260" s="83"/>
      <c r="P260" s="83"/>
      <c r="Q260" s="83"/>
      <c r="R260" s="83"/>
      <c r="S260" s="83"/>
      <c r="T260" s="84"/>
      <c r="AT260" s="17" t="s">
        <v>138</v>
      </c>
      <c r="AU260" s="17" t="s">
        <v>82</v>
      </c>
    </row>
    <row r="261" s="12" customFormat="1">
      <c r="B261" s="235"/>
      <c r="C261" s="236"/>
      <c r="D261" s="232" t="s">
        <v>140</v>
      </c>
      <c r="E261" s="237" t="s">
        <v>19</v>
      </c>
      <c r="F261" s="238" t="s">
        <v>803</v>
      </c>
      <c r="G261" s="236"/>
      <c r="H261" s="237" t="s">
        <v>19</v>
      </c>
      <c r="I261" s="239"/>
      <c r="J261" s="236"/>
      <c r="K261" s="236"/>
      <c r="L261" s="240"/>
      <c r="M261" s="241"/>
      <c r="N261" s="242"/>
      <c r="O261" s="242"/>
      <c r="P261" s="242"/>
      <c r="Q261" s="242"/>
      <c r="R261" s="242"/>
      <c r="S261" s="242"/>
      <c r="T261" s="243"/>
      <c r="AT261" s="244" t="s">
        <v>140</v>
      </c>
      <c r="AU261" s="244" t="s">
        <v>82</v>
      </c>
      <c r="AV261" s="12" t="s">
        <v>80</v>
      </c>
      <c r="AW261" s="12" t="s">
        <v>33</v>
      </c>
      <c r="AX261" s="12" t="s">
        <v>73</v>
      </c>
      <c r="AY261" s="244" t="s">
        <v>128</v>
      </c>
    </row>
    <row r="262" s="12" customFormat="1">
      <c r="B262" s="235"/>
      <c r="C262" s="236"/>
      <c r="D262" s="232" t="s">
        <v>140</v>
      </c>
      <c r="E262" s="237" t="s">
        <v>19</v>
      </c>
      <c r="F262" s="238" t="s">
        <v>356</v>
      </c>
      <c r="G262" s="236"/>
      <c r="H262" s="237" t="s">
        <v>19</v>
      </c>
      <c r="I262" s="239"/>
      <c r="J262" s="236"/>
      <c r="K262" s="236"/>
      <c r="L262" s="240"/>
      <c r="M262" s="241"/>
      <c r="N262" s="242"/>
      <c r="O262" s="242"/>
      <c r="P262" s="242"/>
      <c r="Q262" s="242"/>
      <c r="R262" s="242"/>
      <c r="S262" s="242"/>
      <c r="T262" s="243"/>
      <c r="AT262" s="244" t="s">
        <v>140</v>
      </c>
      <c r="AU262" s="244" t="s">
        <v>82</v>
      </c>
      <c r="AV262" s="12" t="s">
        <v>80</v>
      </c>
      <c r="AW262" s="12" t="s">
        <v>33</v>
      </c>
      <c r="AX262" s="12" t="s">
        <v>73</v>
      </c>
      <c r="AY262" s="244" t="s">
        <v>128</v>
      </c>
    </row>
    <row r="263" s="13" customFormat="1">
      <c r="B263" s="245"/>
      <c r="C263" s="246"/>
      <c r="D263" s="232" t="s">
        <v>140</v>
      </c>
      <c r="E263" s="247" t="s">
        <v>19</v>
      </c>
      <c r="F263" s="248" t="s">
        <v>815</v>
      </c>
      <c r="G263" s="246"/>
      <c r="H263" s="249">
        <v>45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AT263" s="255" t="s">
        <v>140</v>
      </c>
      <c r="AU263" s="255" t="s">
        <v>82</v>
      </c>
      <c r="AV263" s="13" t="s">
        <v>82</v>
      </c>
      <c r="AW263" s="13" t="s">
        <v>33</v>
      </c>
      <c r="AX263" s="13" t="s">
        <v>73</v>
      </c>
      <c r="AY263" s="255" t="s">
        <v>128</v>
      </c>
    </row>
    <row r="264" s="14" customFormat="1">
      <c r="B264" s="256"/>
      <c r="C264" s="257"/>
      <c r="D264" s="232" t="s">
        <v>140</v>
      </c>
      <c r="E264" s="258" t="s">
        <v>19</v>
      </c>
      <c r="F264" s="259" t="s">
        <v>143</v>
      </c>
      <c r="G264" s="257"/>
      <c r="H264" s="260">
        <v>45</v>
      </c>
      <c r="I264" s="261"/>
      <c r="J264" s="257"/>
      <c r="K264" s="257"/>
      <c r="L264" s="262"/>
      <c r="M264" s="263"/>
      <c r="N264" s="264"/>
      <c r="O264" s="264"/>
      <c r="P264" s="264"/>
      <c r="Q264" s="264"/>
      <c r="R264" s="264"/>
      <c r="S264" s="264"/>
      <c r="T264" s="265"/>
      <c r="AT264" s="266" t="s">
        <v>140</v>
      </c>
      <c r="AU264" s="266" t="s">
        <v>82</v>
      </c>
      <c r="AV264" s="14" t="s">
        <v>144</v>
      </c>
      <c r="AW264" s="14" t="s">
        <v>33</v>
      </c>
      <c r="AX264" s="14" t="s">
        <v>80</v>
      </c>
      <c r="AY264" s="266" t="s">
        <v>128</v>
      </c>
    </row>
    <row r="265" s="11" customFormat="1" ht="22.8" customHeight="1">
      <c r="B265" s="203"/>
      <c r="C265" s="204"/>
      <c r="D265" s="205" t="s">
        <v>72</v>
      </c>
      <c r="E265" s="217" t="s">
        <v>617</v>
      </c>
      <c r="F265" s="217" t="s">
        <v>618</v>
      </c>
      <c r="G265" s="204"/>
      <c r="H265" s="204"/>
      <c r="I265" s="207"/>
      <c r="J265" s="218">
        <f>BK265</f>
        <v>0</v>
      </c>
      <c r="K265" s="204"/>
      <c r="L265" s="209"/>
      <c r="M265" s="210"/>
      <c r="N265" s="211"/>
      <c r="O265" s="211"/>
      <c r="P265" s="212">
        <f>SUM(P266:P268)</f>
        <v>0</v>
      </c>
      <c r="Q265" s="211"/>
      <c r="R265" s="212">
        <f>SUM(R266:R268)</f>
        <v>0</v>
      </c>
      <c r="S265" s="211"/>
      <c r="T265" s="213">
        <f>SUM(T266:T268)</f>
        <v>0</v>
      </c>
      <c r="AR265" s="214" t="s">
        <v>80</v>
      </c>
      <c r="AT265" s="215" t="s">
        <v>72</v>
      </c>
      <c r="AU265" s="215" t="s">
        <v>80</v>
      </c>
      <c r="AY265" s="214" t="s">
        <v>128</v>
      </c>
      <c r="BK265" s="216">
        <f>SUM(BK266:BK268)</f>
        <v>0</v>
      </c>
    </row>
    <row r="266" s="1" customFormat="1" ht="16.5" customHeight="1">
      <c r="B266" s="38"/>
      <c r="C266" s="219" t="s">
        <v>391</v>
      </c>
      <c r="D266" s="219" t="s">
        <v>131</v>
      </c>
      <c r="E266" s="220" t="s">
        <v>816</v>
      </c>
      <c r="F266" s="221" t="s">
        <v>817</v>
      </c>
      <c r="G266" s="222" t="s">
        <v>289</v>
      </c>
      <c r="H266" s="223">
        <v>10.709</v>
      </c>
      <c r="I266" s="224"/>
      <c r="J266" s="225">
        <f>ROUND(I266*H266,2)</f>
        <v>0</v>
      </c>
      <c r="K266" s="221" t="s">
        <v>147</v>
      </c>
      <c r="L266" s="43"/>
      <c r="M266" s="226" t="s">
        <v>19</v>
      </c>
      <c r="N266" s="227" t="s">
        <v>44</v>
      </c>
      <c r="O266" s="83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AR266" s="230" t="s">
        <v>144</v>
      </c>
      <c r="AT266" s="230" t="s">
        <v>131</v>
      </c>
      <c r="AU266" s="230" t="s">
        <v>82</v>
      </c>
      <c r="AY266" s="17" t="s">
        <v>128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7" t="s">
        <v>80</v>
      </c>
      <c r="BK266" s="231">
        <f>ROUND(I266*H266,2)</f>
        <v>0</v>
      </c>
      <c r="BL266" s="17" t="s">
        <v>144</v>
      </c>
      <c r="BM266" s="230" t="s">
        <v>818</v>
      </c>
    </row>
    <row r="267" s="1" customFormat="1">
      <c r="B267" s="38"/>
      <c r="C267" s="39"/>
      <c r="D267" s="232" t="s">
        <v>138</v>
      </c>
      <c r="E267" s="39"/>
      <c r="F267" s="233" t="s">
        <v>819</v>
      </c>
      <c r="G267" s="39"/>
      <c r="H267" s="39"/>
      <c r="I267" s="145"/>
      <c r="J267" s="39"/>
      <c r="K267" s="39"/>
      <c r="L267" s="43"/>
      <c r="M267" s="234"/>
      <c r="N267" s="83"/>
      <c r="O267" s="83"/>
      <c r="P267" s="83"/>
      <c r="Q267" s="83"/>
      <c r="R267" s="83"/>
      <c r="S267" s="83"/>
      <c r="T267" s="84"/>
      <c r="AT267" s="17" t="s">
        <v>138</v>
      </c>
      <c r="AU267" s="17" t="s">
        <v>82</v>
      </c>
    </row>
    <row r="268" s="1" customFormat="1">
      <c r="B268" s="38"/>
      <c r="C268" s="39"/>
      <c r="D268" s="232" t="s">
        <v>206</v>
      </c>
      <c r="E268" s="39"/>
      <c r="F268" s="270" t="s">
        <v>820</v>
      </c>
      <c r="G268" s="39"/>
      <c r="H268" s="39"/>
      <c r="I268" s="145"/>
      <c r="J268" s="39"/>
      <c r="K268" s="39"/>
      <c r="L268" s="43"/>
      <c r="M268" s="282"/>
      <c r="N268" s="283"/>
      <c r="O268" s="283"/>
      <c r="P268" s="283"/>
      <c r="Q268" s="283"/>
      <c r="R268" s="283"/>
      <c r="S268" s="283"/>
      <c r="T268" s="284"/>
      <c r="AT268" s="17" t="s">
        <v>206</v>
      </c>
      <c r="AU268" s="17" t="s">
        <v>82</v>
      </c>
    </row>
    <row r="269" s="1" customFormat="1" ht="6.96" customHeight="1">
      <c r="B269" s="58"/>
      <c r="C269" s="59"/>
      <c r="D269" s="59"/>
      <c r="E269" s="59"/>
      <c r="F269" s="59"/>
      <c r="G269" s="59"/>
      <c r="H269" s="59"/>
      <c r="I269" s="170"/>
      <c r="J269" s="59"/>
      <c r="K269" s="59"/>
      <c r="L269" s="43"/>
    </row>
  </sheetData>
  <sheetProtection sheet="1" autoFilter="0" formatColumns="0" formatRows="0" objects="1" scenarios="1" spinCount="100000" saltValue="yg5MvxCuI6QbKaW4DR+r0FKUVpz152biQmeq83eHWinBrCSmwyIp5EHr4kHSNgIfQ7mO7MHS3BUb3hDlZPTVAQ==" hashValue="sq+C24asyDFqmeaATpuCTu5tub+K3ZKwTWezMD2gZwhfSnmQHSvQgtcN746ZlVagx/zbPFfz4U3virf2ZZq+bQ==" algorithmName="SHA-512" password="DBAF"/>
  <autoFilter ref="C90:K26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3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96</v>
      </c>
    </row>
    <row r="3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0"/>
      <c r="AT3" s="17" t="s">
        <v>82</v>
      </c>
    </row>
    <row r="4" ht="24.96" customHeight="1">
      <c r="B4" s="20"/>
      <c r="D4" s="141" t="s">
        <v>97</v>
      </c>
      <c r="L4" s="20"/>
      <c r="M4" s="142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3" t="s">
        <v>16</v>
      </c>
      <c r="L6" s="20"/>
    </row>
    <row r="7" ht="16.5" customHeight="1">
      <c r="B7" s="20"/>
      <c r="E7" s="144" t="str">
        <f>'Rekapitulace stavby'!K6</f>
        <v>Vybudování 4 parkovišť v městském obvodu Ostrava - Jih</v>
      </c>
      <c r="F7" s="143"/>
      <c r="G7" s="143"/>
      <c r="H7" s="143"/>
      <c r="L7" s="20"/>
    </row>
    <row r="8" ht="12" customHeight="1">
      <c r="B8" s="20"/>
      <c r="D8" s="143" t="s">
        <v>98</v>
      </c>
      <c r="L8" s="20"/>
    </row>
    <row r="9" s="1" customFormat="1" ht="16.5" customHeight="1">
      <c r="B9" s="43"/>
      <c r="E9" s="144" t="s">
        <v>99</v>
      </c>
      <c r="F9" s="1"/>
      <c r="G9" s="1"/>
      <c r="H9" s="1"/>
      <c r="I9" s="145"/>
      <c r="L9" s="43"/>
    </row>
    <row r="10" s="1" customFormat="1" ht="12" customHeight="1">
      <c r="B10" s="43"/>
      <c r="D10" s="143" t="s">
        <v>100</v>
      </c>
      <c r="I10" s="145"/>
      <c r="L10" s="43"/>
    </row>
    <row r="11" s="1" customFormat="1" ht="36.96" customHeight="1">
      <c r="B11" s="43"/>
      <c r="E11" s="146" t="s">
        <v>821</v>
      </c>
      <c r="F11" s="1"/>
      <c r="G11" s="1"/>
      <c r="H11" s="1"/>
      <c r="I11" s="145"/>
      <c r="L11" s="43"/>
    </row>
    <row r="12" s="1" customFormat="1">
      <c r="B12" s="43"/>
      <c r="I12" s="145"/>
      <c r="L12" s="43"/>
    </row>
    <row r="13" s="1" customFormat="1" ht="12" customHeight="1">
      <c r="B13" s="43"/>
      <c r="D13" s="143" t="s">
        <v>18</v>
      </c>
      <c r="F13" s="132" t="s">
        <v>19</v>
      </c>
      <c r="I13" s="147" t="s">
        <v>20</v>
      </c>
      <c r="J13" s="132" t="s">
        <v>19</v>
      </c>
      <c r="L13" s="43"/>
    </row>
    <row r="14" s="1" customFormat="1" ht="12" customHeight="1">
      <c r="B14" s="43"/>
      <c r="D14" s="143" t="s">
        <v>21</v>
      </c>
      <c r="F14" s="132" t="s">
        <v>22</v>
      </c>
      <c r="I14" s="147" t="s">
        <v>23</v>
      </c>
      <c r="J14" s="148" t="str">
        <f>'Rekapitulace stavby'!AN8</f>
        <v>31. 12. 2017</v>
      </c>
      <c r="L14" s="43"/>
    </row>
    <row r="15" s="1" customFormat="1" ht="10.8" customHeight="1">
      <c r="B15" s="43"/>
      <c r="I15" s="145"/>
      <c r="L15" s="43"/>
    </row>
    <row r="16" s="1" customFormat="1" ht="12" customHeight="1">
      <c r="B16" s="43"/>
      <c r="D16" s="143" t="s">
        <v>25</v>
      </c>
      <c r="I16" s="147" t="s">
        <v>26</v>
      </c>
      <c r="J16" s="132" t="s">
        <v>19</v>
      </c>
      <c r="L16" s="43"/>
    </row>
    <row r="17" s="1" customFormat="1" ht="18" customHeight="1">
      <c r="B17" s="43"/>
      <c r="E17" s="132" t="s">
        <v>27</v>
      </c>
      <c r="I17" s="147" t="s">
        <v>28</v>
      </c>
      <c r="J17" s="132" t="s">
        <v>19</v>
      </c>
      <c r="L17" s="43"/>
    </row>
    <row r="18" s="1" customFormat="1" ht="6.96" customHeight="1">
      <c r="B18" s="43"/>
      <c r="I18" s="145"/>
      <c r="L18" s="43"/>
    </row>
    <row r="19" s="1" customFormat="1" ht="12" customHeight="1">
      <c r="B19" s="43"/>
      <c r="D19" s="143" t="s">
        <v>29</v>
      </c>
      <c r="I19" s="147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2"/>
      <c r="G20" s="132"/>
      <c r="H20" s="132"/>
      <c r="I20" s="147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5"/>
      <c r="L21" s="43"/>
    </row>
    <row r="22" s="1" customFormat="1" ht="12" customHeight="1">
      <c r="B22" s="43"/>
      <c r="D22" s="143" t="s">
        <v>31</v>
      </c>
      <c r="I22" s="147" t="s">
        <v>26</v>
      </c>
      <c r="J22" s="132" t="s">
        <v>19</v>
      </c>
      <c r="L22" s="43"/>
    </row>
    <row r="23" s="1" customFormat="1" ht="18" customHeight="1">
      <c r="B23" s="43"/>
      <c r="E23" s="132" t="s">
        <v>32</v>
      </c>
      <c r="I23" s="147" t="s">
        <v>28</v>
      </c>
      <c r="J23" s="132" t="s">
        <v>19</v>
      </c>
      <c r="L23" s="43"/>
    </row>
    <row r="24" s="1" customFormat="1" ht="6.96" customHeight="1">
      <c r="B24" s="43"/>
      <c r="I24" s="145"/>
      <c r="L24" s="43"/>
    </row>
    <row r="25" s="1" customFormat="1" ht="12" customHeight="1">
      <c r="B25" s="43"/>
      <c r="D25" s="143" t="s">
        <v>34</v>
      </c>
      <c r="I25" s="147" t="s">
        <v>26</v>
      </c>
      <c r="J25" s="132" t="s">
        <v>35</v>
      </c>
      <c r="L25" s="43"/>
    </row>
    <row r="26" s="1" customFormat="1" ht="18" customHeight="1">
      <c r="B26" s="43"/>
      <c r="E26" s="132" t="s">
        <v>36</v>
      </c>
      <c r="I26" s="147" t="s">
        <v>28</v>
      </c>
      <c r="J26" s="132" t="s">
        <v>19</v>
      </c>
      <c r="L26" s="43"/>
    </row>
    <row r="27" s="1" customFormat="1" ht="6.96" customHeight="1">
      <c r="B27" s="43"/>
      <c r="I27" s="145"/>
      <c r="L27" s="43"/>
    </row>
    <row r="28" s="1" customFormat="1" ht="12" customHeight="1">
      <c r="B28" s="43"/>
      <c r="D28" s="143" t="s">
        <v>37</v>
      </c>
      <c r="I28" s="145"/>
      <c r="L28" s="43"/>
    </row>
    <row r="29" s="7" customFormat="1" ht="16.5" customHeight="1">
      <c r="B29" s="149"/>
      <c r="E29" s="150" t="s">
        <v>19</v>
      </c>
      <c r="F29" s="150"/>
      <c r="G29" s="150"/>
      <c r="H29" s="150"/>
      <c r="I29" s="151"/>
      <c r="L29" s="149"/>
    </row>
    <row r="30" s="1" customFormat="1" ht="6.96" customHeight="1">
      <c r="B30" s="43"/>
      <c r="I30" s="145"/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52"/>
      <c r="J31" s="75"/>
      <c r="K31" s="75"/>
      <c r="L31" s="43"/>
    </row>
    <row r="32" s="1" customFormat="1" ht="25.44" customHeight="1">
      <c r="B32" s="43"/>
      <c r="D32" s="153" t="s">
        <v>39</v>
      </c>
      <c r="I32" s="145"/>
      <c r="J32" s="154">
        <f>ROUND(J87, 2)</f>
        <v>0</v>
      </c>
      <c r="L32" s="43"/>
    </row>
    <row r="33" s="1" customFormat="1" ht="6.96" customHeight="1">
      <c r="B33" s="43"/>
      <c r="D33" s="75"/>
      <c r="E33" s="75"/>
      <c r="F33" s="75"/>
      <c r="G33" s="75"/>
      <c r="H33" s="75"/>
      <c r="I33" s="152"/>
      <c r="J33" s="75"/>
      <c r="K33" s="75"/>
      <c r="L33" s="43"/>
    </row>
    <row r="34" s="1" customFormat="1" ht="14.4" customHeight="1">
      <c r="B34" s="43"/>
      <c r="F34" s="155" t="s">
        <v>41</v>
      </c>
      <c r="I34" s="156" t="s">
        <v>40</v>
      </c>
      <c r="J34" s="155" t="s">
        <v>42</v>
      </c>
      <c r="L34" s="43"/>
    </row>
    <row r="35" s="1" customFormat="1" ht="14.4" customHeight="1">
      <c r="B35" s="43"/>
      <c r="D35" s="157" t="s">
        <v>43</v>
      </c>
      <c r="E35" s="143" t="s">
        <v>44</v>
      </c>
      <c r="F35" s="158">
        <f>ROUND((SUM(BE87:BE91)),  2)</f>
        <v>0</v>
      </c>
      <c r="I35" s="159">
        <v>0.20999999999999999</v>
      </c>
      <c r="J35" s="158">
        <f>ROUND(((SUM(BE87:BE91))*I35),  2)</f>
        <v>0</v>
      </c>
      <c r="L35" s="43"/>
    </row>
    <row r="36" s="1" customFormat="1" ht="14.4" customHeight="1">
      <c r="B36" s="43"/>
      <c r="E36" s="143" t="s">
        <v>45</v>
      </c>
      <c r="F36" s="158">
        <f>ROUND((SUM(BF87:BF91)),  2)</f>
        <v>0</v>
      </c>
      <c r="I36" s="159">
        <v>0.14999999999999999</v>
      </c>
      <c r="J36" s="158">
        <f>ROUND(((SUM(BF87:BF91))*I36),  2)</f>
        <v>0</v>
      </c>
      <c r="L36" s="43"/>
    </row>
    <row r="37" hidden="1" s="1" customFormat="1" ht="14.4" customHeight="1">
      <c r="B37" s="43"/>
      <c r="E37" s="143" t="s">
        <v>46</v>
      </c>
      <c r="F37" s="158">
        <f>ROUND((SUM(BG87:BG91)),  2)</f>
        <v>0</v>
      </c>
      <c r="I37" s="159">
        <v>0.20999999999999999</v>
      </c>
      <c r="J37" s="158">
        <f>0</f>
        <v>0</v>
      </c>
      <c r="L37" s="43"/>
    </row>
    <row r="38" hidden="1" s="1" customFormat="1" ht="14.4" customHeight="1">
      <c r="B38" s="43"/>
      <c r="E38" s="143" t="s">
        <v>47</v>
      </c>
      <c r="F38" s="158">
        <f>ROUND((SUM(BH87:BH91)),  2)</f>
        <v>0</v>
      </c>
      <c r="I38" s="159">
        <v>0.14999999999999999</v>
      </c>
      <c r="J38" s="158">
        <f>0</f>
        <v>0</v>
      </c>
      <c r="L38" s="43"/>
    </row>
    <row r="39" hidden="1" s="1" customFormat="1" ht="14.4" customHeight="1">
      <c r="B39" s="43"/>
      <c r="E39" s="143" t="s">
        <v>48</v>
      </c>
      <c r="F39" s="158">
        <f>ROUND((SUM(BI87:BI91)),  2)</f>
        <v>0</v>
      </c>
      <c r="I39" s="159">
        <v>0</v>
      </c>
      <c r="J39" s="158">
        <f>0</f>
        <v>0</v>
      </c>
      <c r="L39" s="43"/>
    </row>
    <row r="40" s="1" customFormat="1" ht="6.96" customHeight="1">
      <c r="B40" s="43"/>
      <c r="I40" s="145"/>
      <c r="L40" s="43"/>
    </row>
    <row r="41" s="1" customFormat="1" ht="25.44" customHeight="1">
      <c r="B41" s="43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5"/>
      <c r="J41" s="166">
        <f>SUM(J32:J39)</f>
        <v>0</v>
      </c>
      <c r="K41" s="167"/>
      <c r="L41" s="43"/>
    </row>
    <row r="42" s="1" customFormat="1" ht="14.4" customHeight="1"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43"/>
    </row>
    <row r="46" s="1" customFormat="1" ht="6.96" customHeight="1"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43"/>
    </row>
    <row r="47" s="1" customFormat="1" ht="24.96" customHeight="1">
      <c r="B47" s="38"/>
      <c r="C47" s="23" t="s">
        <v>102</v>
      </c>
      <c r="D47" s="39"/>
      <c r="E47" s="39"/>
      <c r="F47" s="39"/>
      <c r="G47" s="39"/>
      <c r="H47" s="39"/>
      <c r="I47" s="145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5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5"/>
      <c r="J49" s="39"/>
      <c r="K49" s="39"/>
      <c r="L49" s="43"/>
    </row>
    <row r="50" s="1" customFormat="1" ht="16.5" customHeight="1">
      <c r="B50" s="38"/>
      <c r="C50" s="39"/>
      <c r="D50" s="39"/>
      <c r="E50" s="174" t="str">
        <f>E7</f>
        <v>Vybudování 4 parkovišť v městském obvodu Ostrava - Jih</v>
      </c>
      <c r="F50" s="32"/>
      <c r="G50" s="32"/>
      <c r="H50" s="32"/>
      <c r="I50" s="145"/>
      <c r="J50" s="39"/>
      <c r="K50" s="39"/>
      <c r="L50" s="43"/>
    </row>
    <row r="51" ht="12" customHeight="1">
      <c r="B51" s="21"/>
      <c r="C51" s="32" t="s">
        <v>98</v>
      </c>
      <c r="D51" s="22"/>
      <c r="E51" s="22"/>
      <c r="F51" s="22"/>
      <c r="G51" s="22"/>
      <c r="H51" s="22"/>
      <c r="I51" s="137"/>
      <c r="J51" s="22"/>
      <c r="K51" s="22"/>
      <c r="L51" s="20"/>
    </row>
    <row r="52" s="1" customFormat="1" ht="16.5" customHeight="1">
      <c r="B52" s="38"/>
      <c r="C52" s="39"/>
      <c r="D52" s="39"/>
      <c r="E52" s="174" t="s">
        <v>99</v>
      </c>
      <c r="F52" s="39"/>
      <c r="G52" s="39"/>
      <c r="H52" s="39"/>
      <c r="I52" s="145"/>
      <c r="J52" s="39"/>
      <c r="K52" s="39"/>
      <c r="L52" s="43"/>
    </row>
    <row r="53" s="1" customFormat="1" ht="12" customHeight="1">
      <c r="B53" s="38"/>
      <c r="C53" s="32" t="s">
        <v>100</v>
      </c>
      <c r="D53" s="39"/>
      <c r="E53" s="39"/>
      <c r="F53" s="39"/>
      <c r="G53" s="39"/>
      <c r="H53" s="39"/>
      <c r="I53" s="145"/>
      <c r="J53" s="39"/>
      <c r="K53" s="39"/>
      <c r="L53" s="43"/>
    </row>
    <row r="54" s="1" customFormat="1" ht="16.5" customHeight="1">
      <c r="B54" s="38"/>
      <c r="C54" s="39"/>
      <c r="D54" s="39"/>
      <c r="E54" s="68" t="str">
        <f>E11</f>
        <v>C 401 - Veřejné osvětlení</v>
      </c>
      <c r="F54" s="39"/>
      <c r="G54" s="39"/>
      <c r="H54" s="39"/>
      <c r="I54" s="145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5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 xml:space="preserve"> </v>
      </c>
      <c r="G56" s="39"/>
      <c r="H56" s="39"/>
      <c r="I56" s="147" t="s">
        <v>23</v>
      </c>
      <c r="J56" s="71" t="str">
        <f>IF(J14="","",J14)</f>
        <v>31. 12. 2017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5"/>
      <c r="J57" s="39"/>
      <c r="K57" s="39"/>
      <c r="L57" s="43"/>
    </row>
    <row r="58" s="1" customFormat="1" ht="15.15" customHeight="1">
      <c r="B58" s="38"/>
      <c r="C58" s="32" t="s">
        <v>25</v>
      </c>
      <c r="D58" s="39"/>
      <c r="E58" s="39"/>
      <c r="F58" s="27" t="str">
        <f>E17</f>
        <v>SMO - Městský obvod Ostrava - Jih</v>
      </c>
      <c r="G58" s="39"/>
      <c r="H58" s="39"/>
      <c r="I58" s="147" t="s">
        <v>31</v>
      </c>
      <c r="J58" s="36" t="str">
        <f>E23</f>
        <v>IVITAS a.s.</v>
      </c>
      <c r="K58" s="39"/>
      <c r="L58" s="43"/>
    </row>
    <row r="59" s="1" customFormat="1" ht="15.1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7" t="s">
        <v>34</v>
      </c>
      <c r="J59" s="36" t="str">
        <f>E26</f>
        <v>Jindřich Jansa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5"/>
      <c r="J60" s="39"/>
      <c r="K60" s="39"/>
      <c r="L60" s="43"/>
    </row>
    <row r="61" s="1" customFormat="1" ht="29.28" customHeight="1">
      <c r="B61" s="38"/>
      <c r="C61" s="175" t="s">
        <v>103</v>
      </c>
      <c r="D61" s="176"/>
      <c r="E61" s="176"/>
      <c r="F61" s="176"/>
      <c r="G61" s="176"/>
      <c r="H61" s="176"/>
      <c r="I61" s="177"/>
      <c r="J61" s="178" t="s">
        <v>104</v>
      </c>
      <c r="K61" s="176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5"/>
      <c r="J62" s="39"/>
      <c r="K62" s="39"/>
      <c r="L62" s="43"/>
    </row>
    <row r="63" s="1" customFormat="1" ht="22.8" customHeight="1">
      <c r="B63" s="38"/>
      <c r="C63" s="179" t="s">
        <v>71</v>
      </c>
      <c r="D63" s="39"/>
      <c r="E63" s="39"/>
      <c r="F63" s="39"/>
      <c r="G63" s="39"/>
      <c r="H63" s="39"/>
      <c r="I63" s="145"/>
      <c r="J63" s="101">
        <f>J87</f>
        <v>0</v>
      </c>
      <c r="K63" s="39"/>
      <c r="L63" s="43"/>
      <c r="AU63" s="17" t="s">
        <v>105</v>
      </c>
    </row>
    <row r="64" s="8" customFormat="1" ht="24.96" customHeight="1">
      <c r="B64" s="180"/>
      <c r="C64" s="181"/>
      <c r="D64" s="182" t="s">
        <v>196</v>
      </c>
      <c r="E64" s="183"/>
      <c r="F64" s="183"/>
      <c r="G64" s="183"/>
      <c r="H64" s="183"/>
      <c r="I64" s="184"/>
      <c r="J64" s="185">
        <f>J88</f>
        <v>0</v>
      </c>
      <c r="K64" s="181"/>
      <c r="L64" s="186"/>
    </row>
    <row r="65" s="9" customFormat="1" ht="19.92" customHeight="1">
      <c r="B65" s="187"/>
      <c r="C65" s="124"/>
      <c r="D65" s="188" t="s">
        <v>822</v>
      </c>
      <c r="E65" s="189"/>
      <c r="F65" s="189"/>
      <c r="G65" s="189"/>
      <c r="H65" s="189"/>
      <c r="I65" s="190"/>
      <c r="J65" s="191">
        <f>J89</f>
        <v>0</v>
      </c>
      <c r="K65" s="124"/>
      <c r="L65" s="192"/>
    </row>
    <row r="66" s="1" customFormat="1" ht="21.84" customHeight="1">
      <c r="B66" s="38"/>
      <c r="C66" s="39"/>
      <c r="D66" s="39"/>
      <c r="E66" s="39"/>
      <c r="F66" s="39"/>
      <c r="G66" s="39"/>
      <c r="H66" s="39"/>
      <c r="I66" s="145"/>
      <c r="J66" s="39"/>
      <c r="K66" s="39"/>
      <c r="L66" s="43"/>
    </row>
    <row r="67" s="1" customFormat="1" ht="6.96" customHeight="1">
      <c r="B67" s="58"/>
      <c r="C67" s="59"/>
      <c r="D67" s="59"/>
      <c r="E67" s="59"/>
      <c r="F67" s="59"/>
      <c r="G67" s="59"/>
      <c r="H67" s="59"/>
      <c r="I67" s="170"/>
      <c r="J67" s="59"/>
      <c r="K67" s="59"/>
      <c r="L67" s="43"/>
    </row>
    <row r="71" s="1" customFormat="1" ht="6.96" customHeight="1">
      <c r="B71" s="60"/>
      <c r="C71" s="61"/>
      <c r="D71" s="61"/>
      <c r="E71" s="61"/>
      <c r="F71" s="61"/>
      <c r="G71" s="61"/>
      <c r="H71" s="61"/>
      <c r="I71" s="173"/>
      <c r="J71" s="61"/>
      <c r="K71" s="61"/>
      <c r="L71" s="43"/>
    </row>
    <row r="72" s="1" customFormat="1" ht="24.96" customHeight="1">
      <c r="B72" s="38"/>
      <c r="C72" s="23" t="s">
        <v>112</v>
      </c>
      <c r="D72" s="39"/>
      <c r="E72" s="39"/>
      <c r="F72" s="39"/>
      <c r="G72" s="39"/>
      <c r="H72" s="39"/>
      <c r="I72" s="145"/>
      <c r="J72" s="39"/>
      <c r="K72" s="39"/>
      <c r="L72" s="43"/>
    </row>
    <row r="73" s="1" customFormat="1" ht="6.96" customHeight="1">
      <c r="B73" s="38"/>
      <c r="C73" s="39"/>
      <c r="D73" s="39"/>
      <c r="E73" s="39"/>
      <c r="F73" s="39"/>
      <c r="G73" s="39"/>
      <c r="H73" s="39"/>
      <c r="I73" s="145"/>
      <c r="J73" s="39"/>
      <c r="K73" s="39"/>
      <c r="L73" s="43"/>
    </row>
    <row r="74" s="1" customFormat="1" ht="12" customHeight="1">
      <c r="B74" s="38"/>
      <c r="C74" s="32" t="s">
        <v>16</v>
      </c>
      <c r="D74" s="39"/>
      <c r="E74" s="39"/>
      <c r="F74" s="39"/>
      <c r="G74" s="39"/>
      <c r="H74" s="39"/>
      <c r="I74" s="145"/>
      <c r="J74" s="39"/>
      <c r="K74" s="39"/>
      <c r="L74" s="43"/>
    </row>
    <row r="75" s="1" customFormat="1" ht="16.5" customHeight="1">
      <c r="B75" s="38"/>
      <c r="C75" s="39"/>
      <c r="D75" s="39"/>
      <c r="E75" s="174" t="str">
        <f>E7</f>
        <v>Vybudování 4 parkovišť v městském obvodu Ostrava - Jih</v>
      </c>
      <c r="F75" s="32"/>
      <c r="G75" s="32"/>
      <c r="H75" s="32"/>
      <c r="I75" s="145"/>
      <c r="J75" s="39"/>
      <c r="K75" s="39"/>
      <c r="L75" s="43"/>
    </row>
    <row r="76" ht="12" customHeight="1">
      <c r="B76" s="21"/>
      <c r="C76" s="32" t="s">
        <v>98</v>
      </c>
      <c r="D76" s="22"/>
      <c r="E76" s="22"/>
      <c r="F76" s="22"/>
      <c r="G76" s="22"/>
      <c r="H76" s="22"/>
      <c r="I76" s="137"/>
      <c r="J76" s="22"/>
      <c r="K76" s="22"/>
      <c r="L76" s="20"/>
    </row>
    <row r="77" s="1" customFormat="1" ht="16.5" customHeight="1">
      <c r="B77" s="38"/>
      <c r="C77" s="39"/>
      <c r="D77" s="39"/>
      <c r="E77" s="174" t="s">
        <v>99</v>
      </c>
      <c r="F77" s="39"/>
      <c r="G77" s="39"/>
      <c r="H77" s="39"/>
      <c r="I77" s="145"/>
      <c r="J77" s="39"/>
      <c r="K77" s="39"/>
      <c r="L77" s="43"/>
    </row>
    <row r="78" s="1" customFormat="1" ht="12" customHeight="1">
      <c r="B78" s="38"/>
      <c r="C78" s="32" t="s">
        <v>100</v>
      </c>
      <c r="D78" s="39"/>
      <c r="E78" s="39"/>
      <c r="F78" s="39"/>
      <c r="G78" s="39"/>
      <c r="H78" s="39"/>
      <c r="I78" s="145"/>
      <c r="J78" s="39"/>
      <c r="K78" s="39"/>
      <c r="L78" s="43"/>
    </row>
    <row r="79" s="1" customFormat="1" ht="16.5" customHeight="1">
      <c r="B79" s="38"/>
      <c r="C79" s="39"/>
      <c r="D79" s="39"/>
      <c r="E79" s="68" t="str">
        <f>E11</f>
        <v>C 401 - Veřejné osvětlení</v>
      </c>
      <c r="F79" s="39"/>
      <c r="G79" s="39"/>
      <c r="H79" s="39"/>
      <c r="I79" s="145"/>
      <c r="J79" s="39"/>
      <c r="K79" s="39"/>
      <c r="L79" s="43"/>
    </row>
    <row r="80" s="1" customFormat="1" ht="6.96" customHeight="1">
      <c r="B80" s="38"/>
      <c r="C80" s="39"/>
      <c r="D80" s="39"/>
      <c r="E80" s="39"/>
      <c r="F80" s="39"/>
      <c r="G80" s="39"/>
      <c r="H80" s="39"/>
      <c r="I80" s="145"/>
      <c r="J80" s="39"/>
      <c r="K80" s="39"/>
      <c r="L80" s="43"/>
    </row>
    <row r="81" s="1" customFormat="1" ht="12" customHeight="1">
      <c r="B81" s="38"/>
      <c r="C81" s="32" t="s">
        <v>21</v>
      </c>
      <c r="D81" s="39"/>
      <c r="E81" s="39"/>
      <c r="F81" s="27" t="str">
        <f>F14</f>
        <v xml:space="preserve"> </v>
      </c>
      <c r="G81" s="39"/>
      <c r="H81" s="39"/>
      <c r="I81" s="147" t="s">
        <v>23</v>
      </c>
      <c r="J81" s="71" t="str">
        <f>IF(J14="","",J14)</f>
        <v>31. 12. 2017</v>
      </c>
      <c r="K81" s="39"/>
      <c r="L81" s="43"/>
    </row>
    <row r="82" s="1" customFormat="1" ht="6.96" customHeight="1">
      <c r="B82" s="38"/>
      <c r="C82" s="39"/>
      <c r="D82" s="39"/>
      <c r="E82" s="39"/>
      <c r="F82" s="39"/>
      <c r="G82" s="39"/>
      <c r="H82" s="39"/>
      <c r="I82" s="145"/>
      <c r="J82" s="39"/>
      <c r="K82" s="39"/>
      <c r="L82" s="43"/>
    </row>
    <row r="83" s="1" customFormat="1" ht="15.15" customHeight="1">
      <c r="B83" s="38"/>
      <c r="C83" s="32" t="s">
        <v>25</v>
      </c>
      <c r="D83" s="39"/>
      <c r="E83" s="39"/>
      <c r="F83" s="27" t="str">
        <f>E17</f>
        <v>SMO - Městský obvod Ostrava - Jih</v>
      </c>
      <c r="G83" s="39"/>
      <c r="H83" s="39"/>
      <c r="I83" s="147" t="s">
        <v>31</v>
      </c>
      <c r="J83" s="36" t="str">
        <f>E23</f>
        <v>IVITAS a.s.</v>
      </c>
      <c r="K83" s="39"/>
      <c r="L83" s="43"/>
    </row>
    <row r="84" s="1" customFormat="1" ht="15.15" customHeight="1">
      <c r="B84" s="38"/>
      <c r="C84" s="32" t="s">
        <v>29</v>
      </c>
      <c r="D84" s="39"/>
      <c r="E84" s="39"/>
      <c r="F84" s="27" t="str">
        <f>IF(E20="","",E20)</f>
        <v>Vyplň údaj</v>
      </c>
      <c r="G84" s="39"/>
      <c r="H84" s="39"/>
      <c r="I84" s="147" t="s">
        <v>34</v>
      </c>
      <c r="J84" s="36" t="str">
        <f>E26</f>
        <v>Jindřich Jansa</v>
      </c>
      <c r="K84" s="39"/>
      <c r="L84" s="43"/>
    </row>
    <row r="85" s="1" customFormat="1" ht="10.32" customHeight="1">
      <c r="B85" s="38"/>
      <c r="C85" s="39"/>
      <c r="D85" s="39"/>
      <c r="E85" s="39"/>
      <c r="F85" s="39"/>
      <c r="G85" s="39"/>
      <c r="H85" s="39"/>
      <c r="I85" s="145"/>
      <c r="J85" s="39"/>
      <c r="K85" s="39"/>
      <c r="L85" s="43"/>
    </row>
    <row r="86" s="10" customFormat="1" ht="29.28" customHeight="1">
      <c r="B86" s="193"/>
      <c r="C86" s="194" t="s">
        <v>113</v>
      </c>
      <c r="D86" s="195" t="s">
        <v>58</v>
      </c>
      <c r="E86" s="195" t="s">
        <v>54</v>
      </c>
      <c r="F86" s="195" t="s">
        <v>55</v>
      </c>
      <c r="G86" s="195" t="s">
        <v>114</v>
      </c>
      <c r="H86" s="195" t="s">
        <v>115</v>
      </c>
      <c r="I86" s="196" t="s">
        <v>116</v>
      </c>
      <c r="J86" s="195" t="s">
        <v>104</v>
      </c>
      <c r="K86" s="197" t="s">
        <v>117</v>
      </c>
      <c r="L86" s="198"/>
      <c r="M86" s="91" t="s">
        <v>19</v>
      </c>
      <c r="N86" s="92" t="s">
        <v>43</v>
      </c>
      <c r="O86" s="92" t="s">
        <v>118</v>
      </c>
      <c r="P86" s="92" t="s">
        <v>119</v>
      </c>
      <c r="Q86" s="92" t="s">
        <v>120</v>
      </c>
      <c r="R86" s="92" t="s">
        <v>121</v>
      </c>
      <c r="S86" s="92" t="s">
        <v>122</v>
      </c>
      <c r="T86" s="93" t="s">
        <v>123</v>
      </c>
    </row>
    <row r="87" s="1" customFormat="1" ht="22.8" customHeight="1">
      <c r="B87" s="38"/>
      <c r="C87" s="98" t="s">
        <v>124</v>
      </c>
      <c r="D87" s="39"/>
      <c r="E87" s="39"/>
      <c r="F87" s="39"/>
      <c r="G87" s="39"/>
      <c r="H87" s="39"/>
      <c r="I87" s="145"/>
      <c r="J87" s="199">
        <f>BK87</f>
        <v>0</v>
      </c>
      <c r="K87" s="39"/>
      <c r="L87" s="43"/>
      <c r="M87" s="94"/>
      <c r="N87" s="95"/>
      <c r="O87" s="95"/>
      <c r="P87" s="200">
        <f>P88</f>
        <v>0</v>
      </c>
      <c r="Q87" s="95"/>
      <c r="R87" s="200">
        <f>R88</f>
        <v>0</v>
      </c>
      <c r="S87" s="95"/>
      <c r="T87" s="201">
        <f>T88</f>
        <v>0</v>
      </c>
      <c r="AT87" s="17" t="s">
        <v>72</v>
      </c>
      <c r="AU87" s="17" t="s">
        <v>105</v>
      </c>
      <c r="BK87" s="202">
        <f>BK88</f>
        <v>0</v>
      </c>
    </row>
    <row r="88" s="11" customFormat="1" ht="25.92" customHeight="1">
      <c r="B88" s="203"/>
      <c r="C88" s="204"/>
      <c r="D88" s="205" t="s">
        <v>72</v>
      </c>
      <c r="E88" s="206" t="s">
        <v>302</v>
      </c>
      <c r="F88" s="206" t="s">
        <v>654</v>
      </c>
      <c r="G88" s="204"/>
      <c r="H88" s="204"/>
      <c r="I88" s="207"/>
      <c r="J88" s="208">
        <f>BK88</f>
        <v>0</v>
      </c>
      <c r="K88" s="204"/>
      <c r="L88" s="209"/>
      <c r="M88" s="210"/>
      <c r="N88" s="211"/>
      <c r="O88" s="211"/>
      <c r="P88" s="212">
        <f>P89</f>
        <v>0</v>
      </c>
      <c r="Q88" s="211"/>
      <c r="R88" s="212">
        <f>R89</f>
        <v>0</v>
      </c>
      <c r="S88" s="211"/>
      <c r="T88" s="213">
        <f>T89</f>
        <v>0</v>
      </c>
      <c r="AR88" s="214" t="s">
        <v>151</v>
      </c>
      <c r="AT88" s="215" t="s">
        <v>72</v>
      </c>
      <c r="AU88" s="215" t="s">
        <v>73</v>
      </c>
      <c r="AY88" s="214" t="s">
        <v>128</v>
      </c>
      <c r="BK88" s="216">
        <f>BK89</f>
        <v>0</v>
      </c>
    </row>
    <row r="89" s="11" customFormat="1" ht="22.8" customHeight="1">
      <c r="B89" s="203"/>
      <c r="C89" s="204"/>
      <c r="D89" s="205" t="s">
        <v>72</v>
      </c>
      <c r="E89" s="217" t="s">
        <v>823</v>
      </c>
      <c r="F89" s="217" t="s">
        <v>824</v>
      </c>
      <c r="G89" s="204"/>
      <c r="H89" s="204"/>
      <c r="I89" s="207"/>
      <c r="J89" s="218">
        <f>BK89</f>
        <v>0</v>
      </c>
      <c r="K89" s="204"/>
      <c r="L89" s="209"/>
      <c r="M89" s="210"/>
      <c r="N89" s="211"/>
      <c r="O89" s="211"/>
      <c r="P89" s="212">
        <f>SUM(P90:P91)</f>
        <v>0</v>
      </c>
      <c r="Q89" s="211"/>
      <c r="R89" s="212">
        <f>SUM(R90:R91)</f>
        <v>0</v>
      </c>
      <c r="S89" s="211"/>
      <c r="T89" s="213">
        <f>SUM(T90:T91)</f>
        <v>0</v>
      </c>
      <c r="AR89" s="214" t="s">
        <v>151</v>
      </c>
      <c r="AT89" s="215" t="s">
        <v>72</v>
      </c>
      <c r="AU89" s="215" t="s">
        <v>80</v>
      </c>
      <c r="AY89" s="214" t="s">
        <v>128</v>
      </c>
      <c r="BK89" s="216">
        <f>SUM(BK90:BK91)</f>
        <v>0</v>
      </c>
    </row>
    <row r="90" s="1" customFormat="1" ht="16.5" customHeight="1">
      <c r="B90" s="38"/>
      <c r="C90" s="219" t="s">
        <v>80</v>
      </c>
      <c r="D90" s="219" t="s">
        <v>131</v>
      </c>
      <c r="E90" s="220" t="s">
        <v>825</v>
      </c>
      <c r="F90" s="221" t="s">
        <v>826</v>
      </c>
      <c r="G90" s="222" t="s">
        <v>134</v>
      </c>
      <c r="H90" s="223">
        <v>1</v>
      </c>
      <c r="I90" s="224"/>
      <c r="J90" s="225">
        <f>ROUND(I90*H90,2)</f>
        <v>0</v>
      </c>
      <c r="K90" s="221" t="s">
        <v>19</v>
      </c>
      <c r="L90" s="43"/>
      <c r="M90" s="226" t="s">
        <v>19</v>
      </c>
      <c r="N90" s="227" t="s">
        <v>44</v>
      </c>
      <c r="O90" s="83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AR90" s="230" t="s">
        <v>598</v>
      </c>
      <c r="AT90" s="230" t="s">
        <v>131</v>
      </c>
      <c r="AU90" s="230" t="s">
        <v>82</v>
      </c>
      <c r="AY90" s="17" t="s">
        <v>128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7" t="s">
        <v>80</v>
      </c>
      <c r="BK90" s="231">
        <f>ROUND(I90*H90,2)</f>
        <v>0</v>
      </c>
      <c r="BL90" s="17" t="s">
        <v>598</v>
      </c>
      <c r="BM90" s="230" t="s">
        <v>827</v>
      </c>
    </row>
    <row r="91" s="1" customFormat="1">
      <c r="B91" s="38"/>
      <c r="C91" s="39"/>
      <c r="D91" s="232" t="s">
        <v>138</v>
      </c>
      <c r="E91" s="39"/>
      <c r="F91" s="233" t="s">
        <v>826</v>
      </c>
      <c r="G91" s="39"/>
      <c r="H91" s="39"/>
      <c r="I91" s="145"/>
      <c r="J91" s="39"/>
      <c r="K91" s="39"/>
      <c r="L91" s="43"/>
      <c r="M91" s="282"/>
      <c r="N91" s="283"/>
      <c r="O91" s="283"/>
      <c r="P91" s="283"/>
      <c r="Q91" s="283"/>
      <c r="R91" s="283"/>
      <c r="S91" s="283"/>
      <c r="T91" s="284"/>
      <c r="AT91" s="17" t="s">
        <v>138</v>
      </c>
      <c r="AU91" s="17" t="s">
        <v>82</v>
      </c>
    </row>
    <row r="92" s="1" customFormat="1" ht="6.96" customHeight="1">
      <c r="B92" s="58"/>
      <c r="C92" s="59"/>
      <c r="D92" s="59"/>
      <c r="E92" s="59"/>
      <c r="F92" s="59"/>
      <c r="G92" s="59"/>
      <c r="H92" s="59"/>
      <c r="I92" s="170"/>
      <c r="J92" s="59"/>
      <c r="K92" s="59"/>
      <c r="L92" s="43"/>
    </row>
  </sheetData>
  <sheetProtection sheet="1" autoFilter="0" formatColumns="0" formatRows="0" objects="1" scenarios="1" spinCount="100000" saltValue="693zE0m0IASyBiPQE64F/nXZVLN4yebRn8YEE0miwcIo2iq3tPHPqYAcSfazmcZftrTjuiQS9DYQufoqC3+q1g==" hashValue="lKaIWLWb8TCx659uTQHd0qm9bycZQMV806nQu2zPG8j3bv+CR4k8iksUoRBnrDFxVM6BIVEqSVNtm38G8VcGYQ==" algorithmName="SHA-512" password="DBAF"/>
  <autoFilter ref="C86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85" customWidth="1"/>
    <col min="2" max="2" width="1.664063" style="285" customWidth="1"/>
    <col min="3" max="4" width="5" style="285" customWidth="1"/>
    <col min="5" max="5" width="11.67" style="285" customWidth="1"/>
    <col min="6" max="6" width="9.17" style="285" customWidth="1"/>
    <col min="7" max="7" width="5" style="285" customWidth="1"/>
    <col min="8" max="8" width="77.83" style="285" customWidth="1"/>
    <col min="9" max="10" width="20" style="285" customWidth="1"/>
    <col min="11" max="11" width="1.664063" style="285" customWidth="1"/>
  </cols>
  <sheetData>
    <row r="1" ht="37.5" customHeight="1"/>
    <row r="2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5" customFormat="1" ht="45" customHeight="1">
      <c r="B3" s="289"/>
      <c r="C3" s="290" t="s">
        <v>828</v>
      </c>
      <c r="D3" s="290"/>
      <c r="E3" s="290"/>
      <c r="F3" s="290"/>
      <c r="G3" s="290"/>
      <c r="H3" s="290"/>
      <c r="I3" s="290"/>
      <c r="J3" s="290"/>
      <c r="K3" s="291"/>
    </row>
    <row r="4" ht="25.5" customHeight="1">
      <c r="B4" s="292"/>
      <c r="C4" s="293" t="s">
        <v>829</v>
      </c>
      <c r="D4" s="293"/>
      <c r="E4" s="293"/>
      <c r="F4" s="293"/>
      <c r="G4" s="293"/>
      <c r="H4" s="293"/>
      <c r="I4" s="293"/>
      <c r="J4" s="293"/>
      <c r="K4" s="294"/>
    </row>
    <row r="5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ht="15" customHeight="1">
      <c r="B6" s="292"/>
      <c r="C6" s="296" t="s">
        <v>830</v>
      </c>
      <c r="D6" s="296"/>
      <c r="E6" s="296"/>
      <c r="F6" s="296"/>
      <c r="G6" s="296"/>
      <c r="H6" s="296"/>
      <c r="I6" s="296"/>
      <c r="J6" s="296"/>
      <c r="K6" s="294"/>
    </row>
    <row r="7" ht="15" customHeight="1">
      <c r="B7" s="297"/>
      <c r="C7" s="296" t="s">
        <v>831</v>
      </c>
      <c r="D7" s="296"/>
      <c r="E7" s="296"/>
      <c r="F7" s="296"/>
      <c r="G7" s="296"/>
      <c r="H7" s="296"/>
      <c r="I7" s="296"/>
      <c r="J7" s="296"/>
      <c r="K7" s="294"/>
    </row>
    <row r="8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ht="15" customHeight="1">
      <c r="B9" s="297"/>
      <c r="C9" s="296" t="s">
        <v>832</v>
      </c>
      <c r="D9" s="296"/>
      <c r="E9" s="296"/>
      <c r="F9" s="296"/>
      <c r="G9" s="296"/>
      <c r="H9" s="296"/>
      <c r="I9" s="296"/>
      <c r="J9" s="296"/>
      <c r="K9" s="294"/>
    </row>
    <row r="10" ht="15" customHeight="1">
      <c r="B10" s="297"/>
      <c r="C10" s="296"/>
      <c r="D10" s="296" t="s">
        <v>833</v>
      </c>
      <c r="E10" s="296"/>
      <c r="F10" s="296"/>
      <c r="G10" s="296"/>
      <c r="H10" s="296"/>
      <c r="I10" s="296"/>
      <c r="J10" s="296"/>
      <c r="K10" s="294"/>
    </row>
    <row r="11" ht="15" customHeight="1">
      <c r="B11" s="297"/>
      <c r="C11" s="298"/>
      <c r="D11" s="296" t="s">
        <v>834</v>
      </c>
      <c r="E11" s="296"/>
      <c r="F11" s="296"/>
      <c r="G11" s="296"/>
      <c r="H11" s="296"/>
      <c r="I11" s="296"/>
      <c r="J11" s="296"/>
      <c r="K11" s="294"/>
    </row>
    <row r="12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ht="15" customHeight="1">
      <c r="B13" s="297"/>
      <c r="C13" s="298"/>
      <c r="D13" s="299" t="s">
        <v>835</v>
      </c>
      <c r="E13" s="296"/>
      <c r="F13" s="296"/>
      <c r="G13" s="296"/>
      <c r="H13" s="296"/>
      <c r="I13" s="296"/>
      <c r="J13" s="296"/>
      <c r="K13" s="294"/>
    </row>
    <row r="14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ht="15" customHeight="1">
      <c r="B15" s="297"/>
      <c r="C15" s="298"/>
      <c r="D15" s="296" t="s">
        <v>836</v>
      </c>
      <c r="E15" s="296"/>
      <c r="F15" s="296"/>
      <c r="G15" s="296"/>
      <c r="H15" s="296"/>
      <c r="I15" s="296"/>
      <c r="J15" s="296"/>
      <c r="K15" s="294"/>
    </row>
    <row r="16" ht="15" customHeight="1">
      <c r="B16" s="297"/>
      <c r="C16" s="298"/>
      <c r="D16" s="296" t="s">
        <v>837</v>
      </c>
      <c r="E16" s="296"/>
      <c r="F16" s="296"/>
      <c r="G16" s="296"/>
      <c r="H16" s="296"/>
      <c r="I16" s="296"/>
      <c r="J16" s="296"/>
      <c r="K16" s="294"/>
    </row>
    <row r="17" ht="15" customHeight="1">
      <c r="B17" s="297"/>
      <c r="C17" s="298"/>
      <c r="D17" s="296" t="s">
        <v>838</v>
      </c>
      <c r="E17" s="296"/>
      <c r="F17" s="296"/>
      <c r="G17" s="296"/>
      <c r="H17" s="296"/>
      <c r="I17" s="296"/>
      <c r="J17" s="296"/>
      <c r="K17" s="294"/>
    </row>
    <row r="18" ht="15" customHeight="1">
      <c r="B18" s="297"/>
      <c r="C18" s="298"/>
      <c r="D18" s="298"/>
      <c r="E18" s="300" t="s">
        <v>79</v>
      </c>
      <c r="F18" s="296" t="s">
        <v>839</v>
      </c>
      <c r="G18" s="296"/>
      <c r="H18" s="296"/>
      <c r="I18" s="296"/>
      <c r="J18" s="296"/>
      <c r="K18" s="294"/>
    </row>
    <row r="19" ht="15" customHeight="1">
      <c r="B19" s="297"/>
      <c r="C19" s="298"/>
      <c r="D19" s="298"/>
      <c r="E19" s="300" t="s">
        <v>840</v>
      </c>
      <c r="F19" s="296" t="s">
        <v>841</v>
      </c>
      <c r="G19" s="296"/>
      <c r="H19" s="296"/>
      <c r="I19" s="296"/>
      <c r="J19" s="296"/>
      <c r="K19" s="294"/>
    </row>
    <row r="20" ht="15" customHeight="1">
      <c r="B20" s="297"/>
      <c r="C20" s="298"/>
      <c r="D20" s="298"/>
      <c r="E20" s="300" t="s">
        <v>842</v>
      </c>
      <c r="F20" s="296" t="s">
        <v>843</v>
      </c>
      <c r="G20" s="296"/>
      <c r="H20" s="296"/>
      <c r="I20" s="296"/>
      <c r="J20" s="296"/>
      <c r="K20" s="294"/>
    </row>
    <row r="21" ht="15" customHeight="1">
      <c r="B21" s="297"/>
      <c r="C21" s="298"/>
      <c r="D21" s="298"/>
      <c r="E21" s="300" t="s">
        <v>844</v>
      </c>
      <c r="F21" s="296" t="s">
        <v>85</v>
      </c>
      <c r="G21" s="296"/>
      <c r="H21" s="296"/>
      <c r="I21" s="296"/>
      <c r="J21" s="296"/>
      <c r="K21" s="294"/>
    </row>
    <row r="22" ht="15" customHeight="1">
      <c r="B22" s="297"/>
      <c r="C22" s="298"/>
      <c r="D22" s="298"/>
      <c r="E22" s="300" t="s">
        <v>845</v>
      </c>
      <c r="F22" s="296" t="s">
        <v>846</v>
      </c>
      <c r="G22" s="296"/>
      <c r="H22" s="296"/>
      <c r="I22" s="296"/>
      <c r="J22" s="296"/>
      <c r="K22" s="294"/>
    </row>
    <row r="23" ht="15" customHeight="1">
      <c r="B23" s="297"/>
      <c r="C23" s="298"/>
      <c r="D23" s="298"/>
      <c r="E23" s="300" t="s">
        <v>86</v>
      </c>
      <c r="F23" s="296" t="s">
        <v>847</v>
      </c>
      <c r="G23" s="296"/>
      <c r="H23" s="296"/>
      <c r="I23" s="296"/>
      <c r="J23" s="296"/>
      <c r="K23" s="294"/>
    </row>
    <row r="24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ht="15" customHeight="1">
      <c r="B25" s="297"/>
      <c r="C25" s="296" t="s">
        <v>848</v>
      </c>
      <c r="D25" s="296"/>
      <c r="E25" s="296"/>
      <c r="F25" s="296"/>
      <c r="G25" s="296"/>
      <c r="H25" s="296"/>
      <c r="I25" s="296"/>
      <c r="J25" s="296"/>
      <c r="K25" s="294"/>
    </row>
    <row r="26" ht="15" customHeight="1">
      <c r="B26" s="297"/>
      <c r="C26" s="296" t="s">
        <v>849</v>
      </c>
      <c r="D26" s="296"/>
      <c r="E26" s="296"/>
      <c r="F26" s="296"/>
      <c r="G26" s="296"/>
      <c r="H26" s="296"/>
      <c r="I26" s="296"/>
      <c r="J26" s="296"/>
      <c r="K26" s="294"/>
    </row>
    <row r="27" ht="15" customHeight="1">
      <c r="B27" s="297"/>
      <c r="C27" s="296"/>
      <c r="D27" s="296" t="s">
        <v>850</v>
      </c>
      <c r="E27" s="296"/>
      <c r="F27" s="296"/>
      <c r="G27" s="296"/>
      <c r="H27" s="296"/>
      <c r="I27" s="296"/>
      <c r="J27" s="296"/>
      <c r="K27" s="294"/>
    </row>
    <row r="28" ht="15" customHeight="1">
      <c r="B28" s="297"/>
      <c r="C28" s="298"/>
      <c r="D28" s="296" t="s">
        <v>851</v>
      </c>
      <c r="E28" s="296"/>
      <c r="F28" s="296"/>
      <c r="G28" s="296"/>
      <c r="H28" s="296"/>
      <c r="I28" s="296"/>
      <c r="J28" s="296"/>
      <c r="K28" s="294"/>
    </row>
    <row r="29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ht="15" customHeight="1">
      <c r="B30" s="297"/>
      <c r="C30" s="298"/>
      <c r="D30" s="296" t="s">
        <v>852</v>
      </c>
      <c r="E30" s="296"/>
      <c r="F30" s="296"/>
      <c r="G30" s="296"/>
      <c r="H30" s="296"/>
      <c r="I30" s="296"/>
      <c r="J30" s="296"/>
      <c r="K30" s="294"/>
    </row>
    <row r="31" ht="15" customHeight="1">
      <c r="B31" s="297"/>
      <c r="C31" s="298"/>
      <c r="D31" s="296" t="s">
        <v>853</v>
      </c>
      <c r="E31" s="296"/>
      <c r="F31" s="296"/>
      <c r="G31" s="296"/>
      <c r="H31" s="296"/>
      <c r="I31" s="296"/>
      <c r="J31" s="296"/>
      <c r="K31" s="294"/>
    </row>
    <row r="32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ht="15" customHeight="1">
      <c r="B33" s="297"/>
      <c r="C33" s="298"/>
      <c r="D33" s="296" t="s">
        <v>854</v>
      </c>
      <c r="E33" s="296"/>
      <c r="F33" s="296"/>
      <c r="G33" s="296"/>
      <c r="H33" s="296"/>
      <c r="I33" s="296"/>
      <c r="J33" s="296"/>
      <c r="K33" s="294"/>
    </row>
    <row r="34" ht="15" customHeight="1">
      <c r="B34" s="297"/>
      <c r="C34" s="298"/>
      <c r="D34" s="296" t="s">
        <v>855</v>
      </c>
      <c r="E34" s="296"/>
      <c r="F34" s="296"/>
      <c r="G34" s="296"/>
      <c r="H34" s="296"/>
      <c r="I34" s="296"/>
      <c r="J34" s="296"/>
      <c r="K34" s="294"/>
    </row>
    <row r="35" ht="15" customHeight="1">
      <c r="B35" s="297"/>
      <c r="C35" s="298"/>
      <c r="D35" s="296" t="s">
        <v>856</v>
      </c>
      <c r="E35" s="296"/>
      <c r="F35" s="296"/>
      <c r="G35" s="296"/>
      <c r="H35" s="296"/>
      <c r="I35" s="296"/>
      <c r="J35" s="296"/>
      <c r="K35" s="294"/>
    </row>
    <row r="36" ht="15" customHeight="1">
      <c r="B36" s="297"/>
      <c r="C36" s="298"/>
      <c r="D36" s="296"/>
      <c r="E36" s="299" t="s">
        <v>113</v>
      </c>
      <c r="F36" s="296"/>
      <c r="G36" s="296" t="s">
        <v>857</v>
      </c>
      <c r="H36" s="296"/>
      <c r="I36" s="296"/>
      <c r="J36" s="296"/>
      <c r="K36" s="294"/>
    </row>
    <row r="37" ht="30.75" customHeight="1">
      <c r="B37" s="297"/>
      <c r="C37" s="298"/>
      <c r="D37" s="296"/>
      <c r="E37" s="299" t="s">
        <v>858</v>
      </c>
      <c r="F37" s="296"/>
      <c r="G37" s="296" t="s">
        <v>859</v>
      </c>
      <c r="H37" s="296"/>
      <c r="I37" s="296"/>
      <c r="J37" s="296"/>
      <c r="K37" s="294"/>
    </row>
    <row r="38" ht="15" customHeight="1">
      <c r="B38" s="297"/>
      <c r="C38" s="298"/>
      <c r="D38" s="296"/>
      <c r="E38" s="299" t="s">
        <v>54</v>
      </c>
      <c r="F38" s="296"/>
      <c r="G38" s="296" t="s">
        <v>860</v>
      </c>
      <c r="H38" s="296"/>
      <c r="I38" s="296"/>
      <c r="J38" s="296"/>
      <c r="K38" s="294"/>
    </row>
    <row r="39" ht="15" customHeight="1">
      <c r="B39" s="297"/>
      <c r="C39" s="298"/>
      <c r="D39" s="296"/>
      <c r="E39" s="299" t="s">
        <v>55</v>
      </c>
      <c r="F39" s="296"/>
      <c r="G39" s="296" t="s">
        <v>861</v>
      </c>
      <c r="H39" s="296"/>
      <c r="I39" s="296"/>
      <c r="J39" s="296"/>
      <c r="K39" s="294"/>
    </row>
    <row r="40" ht="15" customHeight="1">
      <c r="B40" s="297"/>
      <c r="C40" s="298"/>
      <c r="D40" s="296"/>
      <c r="E40" s="299" t="s">
        <v>114</v>
      </c>
      <c r="F40" s="296"/>
      <c r="G40" s="296" t="s">
        <v>862</v>
      </c>
      <c r="H40" s="296"/>
      <c r="I40" s="296"/>
      <c r="J40" s="296"/>
      <c r="K40" s="294"/>
    </row>
    <row r="41" ht="15" customHeight="1">
      <c r="B41" s="297"/>
      <c r="C41" s="298"/>
      <c r="D41" s="296"/>
      <c r="E41" s="299" t="s">
        <v>115</v>
      </c>
      <c r="F41" s="296"/>
      <c r="G41" s="296" t="s">
        <v>863</v>
      </c>
      <c r="H41" s="296"/>
      <c r="I41" s="296"/>
      <c r="J41" s="296"/>
      <c r="K41" s="294"/>
    </row>
    <row r="42" ht="15" customHeight="1">
      <c r="B42" s="297"/>
      <c r="C42" s="298"/>
      <c r="D42" s="296"/>
      <c r="E42" s="299" t="s">
        <v>864</v>
      </c>
      <c r="F42" s="296"/>
      <c r="G42" s="296" t="s">
        <v>865</v>
      </c>
      <c r="H42" s="296"/>
      <c r="I42" s="296"/>
      <c r="J42" s="296"/>
      <c r="K42" s="294"/>
    </row>
    <row r="43" ht="15" customHeight="1">
      <c r="B43" s="297"/>
      <c r="C43" s="298"/>
      <c r="D43" s="296"/>
      <c r="E43" s="299"/>
      <c r="F43" s="296"/>
      <c r="G43" s="296" t="s">
        <v>866</v>
      </c>
      <c r="H43" s="296"/>
      <c r="I43" s="296"/>
      <c r="J43" s="296"/>
      <c r="K43" s="294"/>
    </row>
    <row r="44" ht="15" customHeight="1">
      <c r="B44" s="297"/>
      <c r="C44" s="298"/>
      <c r="D44" s="296"/>
      <c r="E44" s="299" t="s">
        <v>867</v>
      </c>
      <c r="F44" s="296"/>
      <c r="G44" s="296" t="s">
        <v>868</v>
      </c>
      <c r="H44" s="296"/>
      <c r="I44" s="296"/>
      <c r="J44" s="296"/>
      <c r="K44" s="294"/>
    </row>
    <row r="45" ht="15" customHeight="1">
      <c r="B45" s="297"/>
      <c r="C45" s="298"/>
      <c r="D45" s="296"/>
      <c r="E45" s="299" t="s">
        <v>117</v>
      </c>
      <c r="F45" s="296"/>
      <c r="G45" s="296" t="s">
        <v>869</v>
      </c>
      <c r="H45" s="296"/>
      <c r="I45" s="296"/>
      <c r="J45" s="296"/>
      <c r="K45" s="294"/>
    </row>
    <row r="46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ht="15" customHeight="1">
      <c r="B47" s="297"/>
      <c r="C47" s="298"/>
      <c r="D47" s="296" t="s">
        <v>870</v>
      </c>
      <c r="E47" s="296"/>
      <c r="F47" s="296"/>
      <c r="G47" s="296"/>
      <c r="H47" s="296"/>
      <c r="I47" s="296"/>
      <c r="J47" s="296"/>
      <c r="K47" s="294"/>
    </row>
    <row r="48" ht="15" customHeight="1">
      <c r="B48" s="297"/>
      <c r="C48" s="298"/>
      <c r="D48" s="298"/>
      <c r="E48" s="296" t="s">
        <v>871</v>
      </c>
      <c r="F48" s="296"/>
      <c r="G48" s="296"/>
      <c r="H48" s="296"/>
      <c r="I48" s="296"/>
      <c r="J48" s="296"/>
      <c r="K48" s="294"/>
    </row>
    <row r="49" ht="15" customHeight="1">
      <c r="B49" s="297"/>
      <c r="C49" s="298"/>
      <c r="D49" s="298"/>
      <c r="E49" s="296" t="s">
        <v>872</v>
      </c>
      <c r="F49" s="296"/>
      <c r="G49" s="296"/>
      <c r="H49" s="296"/>
      <c r="I49" s="296"/>
      <c r="J49" s="296"/>
      <c r="K49" s="294"/>
    </row>
    <row r="50" ht="15" customHeight="1">
      <c r="B50" s="297"/>
      <c r="C50" s="298"/>
      <c r="D50" s="298"/>
      <c r="E50" s="296" t="s">
        <v>873</v>
      </c>
      <c r="F50" s="296"/>
      <c r="G50" s="296"/>
      <c r="H50" s="296"/>
      <c r="I50" s="296"/>
      <c r="J50" s="296"/>
      <c r="K50" s="294"/>
    </row>
    <row r="51" ht="15" customHeight="1">
      <c r="B51" s="297"/>
      <c r="C51" s="298"/>
      <c r="D51" s="296" t="s">
        <v>874</v>
      </c>
      <c r="E51" s="296"/>
      <c r="F51" s="296"/>
      <c r="G51" s="296"/>
      <c r="H51" s="296"/>
      <c r="I51" s="296"/>
      <c r="J51" s="296"/>
      <c r="K51" s="294"/>
    </row>
    <row r="52" ht="25.5" customHeight="1">
      <c r="B52" s="292"/>
      <c r="C52" s="293" t="s">
        <v>875</v>
      </c>
      <c r="D52" s="293"/>
      <c r="E52" s="293"/>
      <c r="F52" s="293"/>
      <c r="G52" s="293"/>
      <c r="H52" s="293"/>
      <c r="I52" s="293"/>
      <c r="J52" s="293"/>
      <c r="K52" s="294"/>
    </row>
    <row r="53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ht="15" customHeight="1">
      <c r="B54" s="292"/>
      <c r="C54" s="296" t="s">
        <v>876</v>
      </c>
      <c r="D54" s="296"/>
      <c r="E54" s="296"/>
      <c r="F54" s="296"/>
      <c r="G54" s="296"/>
      <c r="H54" s="296"/>
      <c r="I54" s="296"/>
      <c r="J54" s="296"/>
      <c r="K54" s="294"/>
    </row>
    <row r="55" ht="15" customHeight="1">
      <c r="B55" s="292"/>
      <c r="C55" s="296" t="s">
        <v>877</v>
      </c>
      <c r="D55" s="296"/>
      <c r="E55" s="296"/>
      <c r="F55" s="296"/>
      <c r="G55" s="296"/>
      <c r="H55" s="296"/>
      <c r="I55" s="296"/>
      <c r="J55" s="296"/>
      <c r="K55" s="294"/>
    </row>
    <row r="56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ht="15" customHeight="1">
      <c r="B57" s="292"/>
      <c r="C57" s="296" t="s">
        <v>878</v>
      </c>
      <c r="D57" s="296"/>
      <c r="E57" s="296"/>
      <c r="F57" s="296"/>
      <c r="G57" s="296"/>
      <c r="H57" s="296"/>
      <c r="I57" s="296"/>
      <c r="J57" s="296"/>
      <c r="K57" s="294"/>
    </row>
    <row r="58" ht="15" customHeight="1">
      <c r="B58" s="292"/>
      <c r="C58" s="298"/>
      <c r="D58" s="296" t="s">
        <v>879</v>
      </c>
      <c r="E58" s="296"/>
      <c r="F58" s="296"/>
      <c r="G58" s="296"/>
      <c r="H58" s="296"/>
      <c r="I58" s="296"/>
      <c r="J58" s="296"/>
      <c r="K58" s="294"/>
    </row>
    <row r="59" ht="15" customHeight="1">
      <c r="B59" s="292"/>
      <c r="C59" s="298"/>
      <c r="D59" s="296" t="s">
        <v>880</v>
      </c>
      <c r="E59" s="296"/>
      <c r="F59" s="296"/>
      <c r="G59" s="296"/>
      <c r="H59" s="296"/>
      <c r="I59" s="296"/>
      <c r="J59" s="296"/>
      <c r="K59" s="294"/>
    </row>
    <row r="60" ht="15" customHeight="1">
      <c r="B60" s="292"/>
      <c r="C60" s="298"/>
      <c r="D60" s="296" t="s">
        <v>881</v>
      </c>
      <c r="E60" s="296"/>
      <c r="F60" s="296"/>
      <c r="G60" s="296"/>
      <c r="H60" s="296"/>
      <c r="I60" s="296"/>
      <c r="J60" s="296"/>
      <c r="K60" s="294"/>
    </row>
    <row r="61" ht="15" customHeight="1">
      <c r="B61" s="292"/>
      <c r="C61" s="298"/>
      <c r="D61" s="296" t="s">
        <v>882</v>
      </c>
      <c r="E61" s="296"/>
      <c r="F61" s="296"/>
      <c r="G61" s="296"/>
      <c r="H61" s="296"/>
      <c r="I61" s="296"/>
      <c r="J61" s="296"/>
      <c r="K61" s="294"/>
    </row>
    <row r="62" ht="15" customHeight="1">
      <c r="B62" s="292"/>
      <c r="C62" s="298"/>
      <c r="D62" s="301" t="s">
        <v>883</v>
      </c>
      <c r="E62" s="301"/>
      <c r="F62" s="301"/>
      <c r="G62" s="301"/>
      <c r="H62" s="301"/>
      <c r="I62" s="301"/>
      <c r="J62" s="301"/>
      <c r="K62" s="294"/>
    </row>
    <row r="63" ht="15" customHeight="1">
      <c r="B63" s="292"/>
      <c r="C63" s="298"/>
      <c r="D63" s="296" t="s">
        <v>884</v>
      </c>
      <c r="E63" s="296"/>
      <c r="F63" s="296"/>
      <c r="G63" s="296"/>
      <c r="H63" s="296"/>
      <c r="I63" s="296"/>
      <c r="J63" s="296"/>
      <c r="K63" s="294"/>
    </row>
    <row r="64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ht="15" customHeight="1">
      <c r="B65" s="292"/>
      <c r="C65" s="298"/>
      <c r="D65" s="296" t="s">
        <v>885</v>
      </c>
      <c r="E65" s="296"/>
      <c r="F65" s="296"/>
      <c r="G65" s="296"/>
      <c r="H65" s="296"/>
      <c r="I65" s="296"/>
      <c r="J65" s="296"/>
      <c r="K65" s="294"/>
    </row>
    <row r="66" ht="15" customHeight="1">
      <c r="B66" s="292"/>
      <c r="C66" s="298"/>
      <c r="D66" s="301" t="s">
        <v>886</v>
      </c>
      <c r="E66" s="301"/>
      <c r="F66" s="301"/>
      <c r="G66" s="301"/>
      <c r="H66" s="301"/>
      <c r="I66" s="301"/>
      <c r="J66" s="301"/>
      <c r="K66" s="294"/>
    </row>
    <row r="67" ht="15" customHeight="1">
      <c r="B67" s="292"/>
      <c r="C67" s="298"/>
      <c r="D67" s="296" t="s">
        <v>887</v>
      </c>
      <c r="E67" s="296"/>
      <c r="F67" s="296"/>
      <c r="G67" s="296"/>
      <c r="H67" s="296"/>
      <c r="I67" s="296"/>
      <c r="J67" s="296"/>
      <c r="K67" s="294"/>
    </row>
    <row r="68" ht="15" customHeight="1">
      <c r="B68" s="292"/>
      <c r="C68" s="298"/>
      <c r="D68" s="296" t="s">
        <v>888</v>
      </c>
      <c r="E68" s="296"/>
      <c r="F68" s="296"/>
      <c r="G68" s="296"/>
      <c r="H68" s="296"/>
      <c r="I68" s="296"/>
      <c r="J68" s="296"/>
      <c r="K68" s="294"/>
    </row>
    <row r="69" ht="15" customHeight="1">
      <c r="B69" s="292"/>
      <c r="C69" s="298"/>
      <c r="D69" s="296" t="s">
        <v>889</v>
      </c>
      <c r="E69" s="296"/>
      <c r="F69" s="296"/>
      <c r="G69" s="296"/>
      <c r="H69" s="296"/>
      <c r="I69" s="296"/>
      <c r="J69" s="296"/>
      <c r="K69" s="294"/>
    </row>
    <row r="70" ht="15" customHeight="1">
      <c r="B70" s="292"/>
      <c r="C70" s="298"/>
      <c r="D70" s="296" t="s">
        <v>890</v>
      </c>
      <c r="E70" s="296"/>
      <c r="F70" s="296"/>
      <c r="G70" s="296"/>
      <c r="H70" s="296"/>
      <c r="I70" s="296"/>
      <c r="J70" s="296"/>
      <c r="K70" s="294"/>
    </row>
    <row r="7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ht="45" customHeight="1">
      <c r="B75" s="311"/>
      <c r="C75" s="312" t="s">
        <v>891</v>
      </c>
      <c r="D75" s="312"/>
      <c r="E75" s="312"/>
      <c r="F75" s="312"/>
      <c r="G75" s="312"/>
      <c r="H75" s="312"/>
      <c r="I75" s="312"/>
      <c r="J75" s="312"/>
      <c r="K75" s="313"/>
    </row>
    <row r="76" ht="17.25" customHeight="1">
      <c r="B76" s="311"/>
      <c r="C76" s="314" t="s">
        <v>892</v>
      </c>
      <c r="D76" s="314"/>
      <c r="E76" s="314"/>
      <c r="F76" s="314" t="s">
        <v>893</v>
      </c>
      <c r="G76" s="315"/>
      <c r="H76" s="314" t="s">
        <v>55</v>
      </c>
      <c r="I76" s="314" t="s">
        <v>58</v>
      </c>
      <c r="J76" s="314" t="s">
        <v>894</v>
      </c>
      <c r="K76" s="313"/>
    </row>
    <row r="77" ht="17.25" customHeight="1">
      <c r="B77" s="311"/>
      <c r="C77" s="316" t="s">
        <v>895</v>
      </c>
      <c r="D77" s="316"/>
      <c r="E77" s="316"/>
      <c r="F77" s="317" t="s">
        <v>896</v>
      </c>
      <c r="G77" s="318"/>
      <c r="H77" s="316"/>
      <c r="I77" s="316"/>
      <c r="J77" s="316" t="s">
        <v>897</v>
      </c>
      <c r="K77" s="313"/>
    </row>
    <row r="78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ht="15" customHeight="1">
      <c r="B79" s="311"/>
      <c r="C79" s="299" t="s">
        <v>54</v>
      </c>
      <c r="D79" s="319"/>
      <c r="E79" s="319"/>
      <c r="F79" s="321" t="s">
        <v>898</v>
      </c>
      <c r="G79" s="320"/>
      <c r="H79" s="299" t="s">
        <v>899</v>
      </c>
      <c r="I79" s="299" t="s">
        <v>900</v>
      </c>
      <c r="J79" s="299">
        <v>20</v>
      </c>
      <c r="K79" s="313"/>
    </row>
    <row r="80" ht="15" customHeight="1">
      <c r="B80" s="311"/>
      <c r="C80" s="299" t="s">
        <v>901</v>
      </c>
      <c r="D80" s="299"/>
      <c r="E80" s="299"/>
      <c r="F80" s="321" t="s">
        <v>898</v>
      </c>
      <c r="G80" s="320"/>
      <c r="H80" s="299" t="s">
        <v>902</v>
      </c>
      <c r="I80" s="299" t="s">
        <v>900</v>
      </c>
      <c r="J80" s="299">
        <v>120</v>
      </c>
      <c r="K80" s="313"/>
    </row>
    <row r="81" ht="15" customHeight="1">
      <c r="B81" s="322"/>
      <c r="C81" s="299" t="s">
        <v>903</v>
      </c>
      <c r="D81" s="299"/>
      <c r="E81" s="299"/>
      <c r="F81" s="321" t="s">
        <v>904</v>
      </c>
      <c r="G81" s="320"/>
      <c r="H81" s="299" t="s">
        <v>905</v>
      </c>
      <c r="I81" s="299" t="s">
        <v>900</v>
      </c>
      <c r="J81" s="299">
        <v>50</v>
      </c>
      <c r="K81" s="313"/>
    </row>
    <row r="82" ht="15" customHeight="1">
      <c r="B82" s="322"/>
      <c r="C82" s="299" t="s">
        <v>906</v>
      </c>
      <c r="D82" s="299"/>
      <c r="E82" s="299"/>
      <c r="F82" s="321" t="s">
        <v>898</v>
      </c>
      <c r="G82" s="320"/>
      <c r="H82" s="299" t="s">
        <v>907</v>
      </c>
      <c r="I82" s="299" t="s">
        <v>908</v>
      </c>
      <c r="J82" s="299"/>
      <c r="K82" s="313"/>
    </row>
    <row r="83" ht="15" customHeight="1">
      <c r="B83" s="322"/>
      <c r="C83" s="323" t="s">
        <v>909</v>
      </c>
      <c r="D83" s="323"/>
      <c r="E83" s="323"/>
      <c r="F83" s="324" t="s">
        <v>904</v>
      </c>
      <c r="G83" s="323"/>
      <c r="H83" s="323" t="s">
        <v>910</v>
      </c>
      <c r="I83" s="323" t="s">
        <v>900</v>
      </c>
      <c r="J83" s="323">
        <v>15</v>
      </c>
      <c r="K83" s="313"/>
    </row>
    <row r="84" ht="15" customHeight="1">
      <c r="B84" s="322"/>
      <c r="C84" s="323" t="s">
        <v>911</v>
      </c>
      <c r="D84" s="323"/>
      <c r="E84" s="323"/>
      <c r="F84" s="324" t="s">
        <v>904</v>
      </c>
      <c r="G84" s="323"/>
      <c r="H84" s="323" t="s">
        <v>912</v>
      </c>
      <c r="I84" s="323" t="s">
        <v>900</v>
      </c>
      <c r="J84" s="323">
        <v>15</v>
      </c>
      <c r="K84" s="313"/>
    </row>
    <row r="85" ht="15" customHeight="1">
      <c r="B85" s="322"/>
      <c r="C85" s="323" t="s">
        <v>913</v>
      </c>
      <c r="D85" s="323"/>
      <c r="E85" s="323"/>
      <c r="F85" s="324" t="s">
        <v>904</v>
      </c>
      <c r="G85" s="323"/>
      <c r="H85" s="323" t="s">
        <v>914</v>
      </c>
      <c r="I85" s="323" t="s">
        <v>900</v>
      </c>
      <c r="J85" s="323">
        <v>20</v>
      </c>
      <c r="K85" s="313"/>
    </row>
    <row r="86" ht="15" customHeight="1">
      <c r="B86" s="322"/>
      <c r="C86" s="323" t="s">
        <v>915</v>
      </c>
      <c r="D86" s="323"/>
      <c r="E86" s="323"/>
      <c r="F86" s="324" t="s">
        <v>904</v>
      </c>
      <c r="G86" s="323"/>
      <c r="H86" s="323" t="s">
        <v>916</v>
      </c>
      <c r="I86" s="323" t="s">
        <v>900</v>
      </c>
      <c r="J86" s="323">
        <v>20</v>
      </c>
      <c r="K86" s="313"/>
    </row>
    <row r="87" ht="15" customHeight="1">
      <c r="B87" s="322"/>
      <c r="C87" s="299" t="s">
        <v>917</v>
      </c>
      <c r="D87" s="299"/>
      <c r="E87" s="299"/>
      <c r="F87" s="321" t="s">
        <v>904</v>
      </c>
      <c r="G87" s="320"/>
      <c r="H87" s="299" t="s">
        <v>918</v>
      </c>
      <c r="I87" s="299" t="s">
        <v>900</v>
      </c>
      <c r="J87" s="299">
        <v>50</v>
      </c>
      <c r="K87" s="313"/>
    </row>
    <row r="88" ht="15" customHeight="1">
      <c r="B88" s="322"/>
      <c r="C88" s="299" t="s">
        <v>919</v>
      </c>
      <c r="D88" s="299"/>
      <c r="E88" s="299"/>
      <c r="F88" s="321" t="s">
        <v>904</v>
      </c>
      <c r="G88" s="320"/>
      <c r="H88" s="299" t="s">
        <v>920</v>
      </c>
      <c r="I88" s="299" t="s">
        <v>900</v>
      </c>
      <c r="J88" s="299">
        <v>20</v>
      </c>
      <c r="K88" s="313"/>
    </row>
    <row r="89" ht="15" customHeight="1">
      <c r="B89" s="322"/>
      <c r="C89" s="299" t="s">
        <v>921</v>
      </c>
      <c r="D89" s="299"/>
      <c r="E89" s="299"/>
      <c r="F89" s="321" t="s">
        <v>904</v>
      </c>
      <c r="G89" s="320"/>
      <c r="H89" s="299" t="s">
        <v>922</v>
      </c>
      <c r="I89" s="299" t="s">
        <v>900</v>
      </c>
      <c r="J89" s="299">
        <v>20</v>
      </c>
      <c r="K89" s="313"/>
    </row>
    <row r="90" ht="15" customHeight="1">
      <c r="B90" s="322"/>
      <c r="C90" s="299" t="s">
        <v>923</v>
      </c>
      <c r="D90" s="299"/>
      <c r="E90" s="299"/>
      <c r="F90" s="321" t="s">
        <v>904</v>
      </c>
      <c r="G90" s="320"/>
      <c r="H90" s="299" t="s">
        <v>924</v>
      </c>
      <c r="I90" s="299" t="s">
        <v>900</v>
      </c>
      <c r="J90" s="299">
        <v>50</v>
      </c>
      <c r="K90" s="313"/>
    </row>
    <row r="91" ht="15" customHeight="1">
      <c r="B91" s="322"/>
      <c r="C91" s="299" t="s">
        <v>925</v>
      </c>
      <c r="D91" s="299"/>
      <c r="E91" s="299"/>
      <c r="F91" s="321" t="s">
        <v>904</v>
      </c>
      <c r="G91" s="320"/>
      <c r="H91" s="299" t="s">
        <v>925</v>
      </c>
      <c r="I91" s="299" t="s">
        <v>900</v>
      </c>
      <c r="J91" s="299">
        <v>50</v>
      </c>
      <c r="K91" s="313"/>
    </row>
    <row r="92" ht="15" customHeight="1">
      <c r="B92" s="322"/>
      <c r="C92" s="299" t="s">
        <v>926</v>
      </c>
      <c r="D92" s="299"/>
      <c r="E92" s="299"/>
      <c r="F92" s="321" t="s">
        <v>904</v>
      </c>
      <c r="G92" s="320"/>
      <c r="H92" s="299" t="s">
        <v>927</v>
      </c>
      <c r="I92" s="299" t="s">
        <v>900</v>
      </c>
      <c r="J92" s="299">
        <v>255</v>
      </c>
      <c r="K92" s="313"/>
    </row>
    <row r="93" ht="15" customHeight="1">
      <c r="B93" s="322"/>
      <c r="C93" s="299" t="s">
        <v>928</v>
      </c>
      <c r="D93" s="299"/>
      <c r="E93" s="299"/>
      <c r="F93" s="321" t="s">
        <v>898</v>
      </c>
      <c r="G93" s="320"/>
      <c r="H93" s="299" t="s">
        <v>929</v>
      </c>
      <c r="I93" s="299" t="s">
        <v>930</v>
      </c>
      <c r="J93" s="299"/>
      <c r="K93" s="313"/>
    </row>
    <row r="94" ht="15" customHeight="1">
      <c r="B94" s="322"/>
      <c r="C94" s="299" t="s">
        <v>931</v>
      </c>
      <c r="D94" s="299"/>
      <c r="E94" s="299"/>
      <c r="F94" s="321" t="s">
        <v>898</v>
      </c>
      <c r="G94" s="320"/>
      <c r="H94" s="299" t="s">
        <v>932</v>
      </c>
      <c r="I94" s="299" t="s">
        <v>933</v>
      </c>
      <c r="J94" s="299"/>
      <c r="K94" s="313"/>
    </row>
    <row r="95" ht="15" customHeight="1">
      <c r="B95" s="322"/>
      <c r="C95" s="299" t="s">
        <v>934</v>
      </c>
      <c r="D95" s="299"/>
      <c r="E95" s="299"/>
      <c r="F95" s="321" t="s">
        <v>898</v>
      </c>
      <c r="G95" s="320"/>
      <c r="H95" s="299" t="s">
        <v>934</v>
      </c>
      <c r="I95" s="299" t="s">
        <v>933</v>
      </c>
      <c r="J95" s="299"/>
      <c r="K95" s="313"/>
    </row>
    <row r="96" ht="15" customHeight="1">
      <c r="B96" s="322"/>
      <c r="C96" s="299" t="s">
        <v>39</v>
      </c>
      <c r="D96" s="299"/>
      <c r="E96" s="299"/>
      <c r="F96" s="321" t="s">
        <v>898</v>
      </c>
      <c r="G96" s="320"/>
      <c r="H96" s="299" t="s">
        <v>935</v>
      </c>
      <c r="I96" s="299" t="s">
        <v>933</v>
      </c>
      <c r="J96" s="299"/>
      <c r="K96" s="313"/>
    </row>
    <row r="97" ht="15" customHeight="1">
      <c r="B97" s="322"/>
      <c r="C97" s="299" t="s">
        <v>49</v>
      </c>
      <c r="D97" s="299"/>
      <c r="E97" s="299"/>
      <c r="F97" s="321" t="s">
        <v>898</v>
      </c>
      <c r="G97" s="320"/>
      <c r="H97" s="299" t="s">
        <v>936</v>
      </c>
      <c r="I97" s="299" t="s">
        <v>933</v>
      </c>
      <c r="J97" s="299"/>
      <c r="K97" s="313"/>
    </row>
    <row r="98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ht="45" customHeight="1">
      <c r="B102" s="311"/>
      <c r="C102" s="312" t="s">
        <v>937</v>
      </c>
      <c r="D102" s="312"/>
      <c r="E102" s="312"/>
      <c r="F102" s="312"/>
      <c r="G102" s="312"/>
      <c r="H102" s="312"/>
      <c r="I102" s="312"/>
      <c r="J102" s="312"/>
      <c r="K102" s="313"/>
    </row>
    <row r="103" ht="17.25" customHeight="1">
      <c r="B103" s="311"/>
      <c r="C103" s="314" t="s">
        <v>892</v>
      </c>
      <c r="D103" s="314"/>
      <c r="E103" s="314"/>
      <c r="F103" s="314" t="s">
        <v>893</v>
      </c>
      <c r="G103" s="315"/>
      <c r="H103" s="314" t="s">
        <v>55</v>
      </c>
      <c r="I103" s="314" t="s">
        <v>58</v>
      </c>
      <c r="J103" s="314" t="s">
        <v>894</v>
      </c>
      <c r="K103" s="313"/>
    </row>
    <row r="104" ht="17.25" customHeight="1">
      <c r="B104" s="311"/>
      <c r="C104" s="316" t="s">
        <v>895</v>
      </c>
      <c r="D104" s="316"/>
      <c r="E104" s="316"/>
      <c r="F104" s="317" t="s">
        <v>896</v>
      </c>
      <c r="G104" s="318"/>
      <c r="H104" s="316"/>
      <c r="I104" s="316"/>
      <c r="J104" s="316" t="s">
        <v>897</v>
      </c>
      <c r="K104" s="313"/>
    </row>
    <row r="105" ht="5.25" customHeight="1">
      <c r="B105" s="311"/>
      <c r="C105" s="314"/>
      <c r="D105" s="314"/>
      <c r="E105" s="314"/>
      <c r="F105" s="314"/>
      <c r="G105" s="330"/>
      <c r="H105" s="314"/>
      <c r="I105" s="314"/>
      <c r="J105" s="314"/>
      <c r="K105" s="313"/>
    </row>
    <row r="106" ht="15" customHeight="1">
      <c r="B106" s="311"/>
      <c r="C106" s="299" t="s">
        <v>54</v>
      </c>
      <c r="D106" s="319"/>
      <c r="E106" s="319"/>
      <c r="F106" s="321" t="s">
        <v>898</v>
      </c>
      <c r="G106" s="330"/>
      <c r="H106" s="299" t="s">
        <v>938</v>
      </c>
      <c r="I106" s="299" t="s">
        <v>900</v>
      </c>
      <c r="J106" s="299">
        <v>20</v>
      </c>
      <c r="K106" s="313"/>
    </row>
    <row r="107" ht="15" customHeight="1">
      <c r="B107" s="311"/>
      <c r="C107" s="299" t="s">
        <v>901</v>
      </c>
      <c r="D107" s="299"/>
      <c r="E107" s="299"/>
      <c r="F107" s="321" t="s">
        <v>898</v>
      </c>
      <c r="G107" s="299"/>
      <c r="H107" s="299" t="s">
        <v>938</v>
      </c>
      <c r="I107" s="299" t="s">
        <v>900</v>
      </c>
      <c r="J107" s="299">
        <v>120</v>
      </c>
      <c r="K107" s="313"/>
    </row>
    <row r="108" ht="15" customHeight="1">
      <c r="B108" s="322"/>
      <c r="C108" s="299" t="s">
        <v>903</v>
      </c>
      <c r="D108" s="299"/>
      <c r="E108" s="299"/>
      <c r="F108" s="321" t="s">
        <v>904</v>
      </c>
      <c r="G108" s="299"/>
      <c r="H108" s="299" t="s">
        <v>938</v>
      </c>
      <c r="I108" s="299" t="s">
        <v>900</v>
      </c>
      <c r="J108" s="299">
        <v>50</v>
      </c>
      <c r="K108" s="313"/>
    </row>
    <row r="109" ht="15" customHeight="1">
      <c r="B109" s="322"/>
      <c r="C109" s="299" t="s">
        <v>906</v>
      </c>
      <c r="D109" s="299"/>
      <c r="E109" s="299"/>
      <c r="F109" s="321" t="s">
        <v>898</v>
      </c>
      <c r="G109" s="299"/>
      <c r="H109" s="299" t="s">
        <v>938</v>
      </c>
      <c r="I109" s="299" t="s">
        <v>908</v>
      </c>
      <c r="J109" s="299"/>
      <c r="K109" s="313"/>
    </row>
    <row r="110" ht="15" customHeight="1">
      <c r="B110" s="322"/>
      <c r="C110" s="299" t="s">
        <v>917</v>
      </c>
      <c r="D110" s="299"/>
      <c r="E110" s="299"/>
      <c r="F110" s="321" t="s">
        <v>904</v>
      </c>
      <c r="G110" s="299"/>
      <c r="H110" s="299" t="s">
        <v>938</v>
      </c>
      <c r="I110" s="299" t="s">
        <v>900</v>
      </c>
      <c r="J110" s="299">
        <v>50</v>
      </c>
      <c r="K110" s="313"/>
    </row>
    <row r="111" ht="15" customHeight="1">
      <c r="B111" s="322"/>
      <c r="C111" s="299" t="s">
        <v>925</v>
      </c>
      <c r="D111" s="299"/>
      <c r="E111" s="299"/>
      <c r="F111" s="321" t="s">
        <v>904</v>
      </c>
      <c r="G111" s="299"/>
      <c r="H111" s="299" t="s">
        <v>938</v>
      </c>
      <c r="I111" s="299" t="s">
        <v>900</v>
      </c>
      <c r="J111" s="299">
        <v>50</v>
      </c>
      <c r="K111" s="313"/>
    </row>
    <row r="112" ht="15" customHeight="1">
      <c r="B112" s="322"/>
      <c r="C112" s="299" t="s">
        <v>923</v>
      </c>
      <c r="D112" s="299"/>
      <c r="E112" s="299"/>
      <c r="F112" s="321" t="s">
        <v>904</v>
      </c>
      <c r="G112" s="299"/>
      <c r="H112" s="299" t="s">
        <v>938</v>
      </c>
      <c r="I112" s="299" t="s">
        <v>900</v>
      </c>
      <c r="J112" s="299">
        <v>50</v>
      </c>
      <c r="K112" s="313"/>
    </row>
    <row r="113" ht="15" customHeight="1">
      <c r="B113" s="322"/>
      <c r="C113" s="299" t="s">
        <v>54</v>
      </c>
      <c r="D113" s="299"/>
      <c r="E113" s="299"/>
      <c r="F113" s="321" t="s">
        <v>898</v>
      </c>
      <c r="G113" s="299"/>
      <c r="H113" s="299" t="s">
        <v>939</v>
      </c>
      <c r="I113" s="299" t="s">
        <v>900</v>
      </c>
      <c r="J113" s="299">
        <v>20</v>
      </c>
      <c r="K113" s="313"/>
    </row>
    <row r="114" ht="15" customHeight="1">
      <c r="B114" s="322"/>
      <c r="C114" s="299" t="s">
        <v>940</v>
      </c>
      <c r="D114" s="299"/>
      <c r="E114" s="299"/>
      <c r="F114" s="321" t="s">
        <v>898</v>
      </c>
      <c r="G114" s="299"/>
      <c r="H114" s="299" t="s">
        <v>941</v>
      </c>
      <c r="I114" s="299" t="s">
        <v>900</v>
      </c>
      <c r="J114" s="299">
        <v>120</v>
      </c>
      <c r="K114" s="313"/>
    </row>
    <row r="115" ht="15" customHeight="1">
      <c r="B115" s="322"/>
      <c r="C115" s="299" t="s">
        <v>39</v>
      </c>
      <c r="D115" s="299"/>
      <c r="E115" s="299"/>
      <c r="F115" s="321" t="s">
        <v>898</v>
      </c>
      <c r="G115" s="299"/>
      <c r="H115" s="299" t="s">
        <v>942</v>
      </c>
      <c r="I115" s="299" t="s">
        <v>933</v>
      </c>
      <c r="J115" s="299"/>
      <c r="K115" s="313"/>
    </row>
    <row r="116" ht="15" customHeight="1">
      <c r="B116" s="322"/>
      <c r="C116" s="299" t="s">
        <v>49</v>
      </c>
      <c r="D116" s="299"/>
      <c r="E116" s="299"/>
      <c r="F116" s="321" t="s">
        <v>898</v>
      </c>
      <c r="G116" s="299"/>
      <c r="H116" s="299" t="s">
        <v>943</v>
      </c>
      <c r="I116" s="299" t="s">
        <v>933</v>
      </c>
      <c r="J116" s="299"/>
      <c r="K116" s="313"/>
    </row>
    <row r="117" ht="15" customHeight="1">
      <c r="B117" s="322"/>
      <c r="C117" s="299" t="s">
        <v>58</v>
      </c>
      <c r="D117" s="299"/>
      <c r="E117" s="299"/>
      <c r="F117" s="321" t="s">
        <v>898</v>
      </c>
      <c r="G117" s="299"/>
      <c r="H117" s="299" t="s">
        <v>944</v>
      </c>
      <c r="I117" s="299" t="s">
        <v>945</v>
      </c>
      <c r="J117" s="299"/>
      <c r="K117" s="313"/>
    </row>
    <row r="118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ht="18.75" customHeight="1">
      <c r="B119" s="332"/>
      <c r="C119" s="296"/>
      <c r="D119" s="296"/>
      <c r="E119" s="296"/>
      <c r="F119" s="333"/>
      <c r="G119" s="296"/>
      <c r="H119" s="296"/>
      <c r="I119" s="296"/>
      <c r="J119" s="296"/>
      <c r="K119" s="332"/>
    </row>
    <row r="120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ht="45" customHeight="1">
      <c r="B122" s="337"/>
      <c r="C122" s="290" t="s">
        <v>946</v>
      </c>
      <c r="D122" s="290"/>
      <c r="E122" s="290"/>
      <c r="F122" s="290"/>
      <c r="G122" s="290"/>
      <c r="H122" s="290"/>
      <c r="I122" s="290"/>
      <c r="J122" s="290"/>
      <c r="K122" s="338"/>
    </row>
    <row r="123" ht="17.25" customHeight="1">
      <c r="B123" s="339"/>
      <c r="C123" s="314" t="s">
        <v>892</v>
      </c>
      <c r="D123" s="314"/>
      <c r="E123" s="314"/>
      <c r="F123" s="314" t="s">
        <v>893</v>
      </c>
      <c r="G123" s="315"/>
      <c r="H123" s="314" t="s">
        <v>55</v>
      </c>
      <c r="I123" s="314" t="s">
        <v>58</v>
      </c>
      <c r="J123" s="314" t="s">
        <v>894</v>
      </c>
      <c r="K123" s="340"/>
    </row>
    <row r="124" ht="17.25" customHeight="1">
      <c r="B124" s="339"/>
      <c r="C124" s="316" t="s">
        <v>895</v>
      </c>
      <c r="D124" s="316"/>
      <c r="E124" s="316"/>
      <c r="F124" s="317" t="s">
        <v>896</v>
      </c>
      <c r="G124" s="318"/>
      <c r="H124" s="316"/>
      <c r="I124" s="316"/>
      <c r="J124" s="316" t="s">
        <v>897</v>
      </c>
      <c r="K124" s="340"/>
    </row>
    <row r="125" ht="5.25" customHeight="1">
      <c r="B125" s="341"/>
      <c r="C125" s="319"/>
      <c r="D125" s="319"/>
      <c r="E125" s="319"/>
      <c r="F125" s="319"/>
      <c r="G125" s="299"/>
      <c r="H125" s="319"/>
      <c r="I125" s="319"/>
      <c r="J125" s="319"/>
      <c r="K125" s="342"/>
    </row>
    <row r="126" ht="15" customHeight="1">
      <c r="B126" s="341"/>
      <c r="C126" s="299" t="s">
        <v>901</v>
      </c>
      <c r="D126" s="319"/>
      <c r="E126" s="319"/>
      <c r="F126" s="321" t="s">
        <v>898</v>
      </c>
      <c r="G126" s="299"/>
      <c r="H126" s="299" t="s">
        <v>938</v>
      </c>
      <c r="I126" s="299" t="s">
        <v>900</v>
      </c>
      <c r="J126" s="299">
        <v>120</v>
      </c>
      <c r="K126" s="343"/>
    </row>
    <row r="127" ht="15" customHeight="1">
      <c r="B127" s="341"/>
      <c r="C127" s="299" t="s">
        <v>947</v>
      </c>
      <c r="D127" s="299"/>
      <c r="E127" s="299"/>
      <c r="F127" s="321" t="s">
        <v>898</v>
      </c>
      <c r="G127" s="299"/>
      <c r="H127" s="299" t="s">
        <v>948</v>
      </c>
      <c r="I127" s="299" t="s">
        <v>900</v>
      </c>
      <c r="J127" s="299" t="s">
        <v>949</v>
      </c>
      <c r="K127" s="343"/>
    </row>
    <row r="128" ht="15" customHeight="1">
      <c r="B128" s="341"/>
      <c r="C128" s="299" t="s">
        <v>86</v>
      </c>
      <c r="D128" s="299"/>
      <c r="E128" s="299"/>
      <c r="F128" s="321" t="s">
        <v>898</v>
      </c>
      <c r="G128" s="299"/>
      <c r="H128" s="299" t="s">
        <v>950</v>
      </c>
      <c r="I128" s="299" t="s">
        <v>900</v>
      </c>
      <c r="J128" s="299" t="s">
        <v>949</v>
      </c>
      <c r="K128" s="343"/>
    </row>
    <row r="129" ht="15" customHeight="1">
      <c r="B129" s="341"/>
      <c r="C129" s="299" t="s">
        <v>909</v>
      </c>
      <c r="D129" s="299"/>
      <c r="E129" s="299"/>
      <c r="F129" s="321" t="s">
        <v>904</v>
      </c>
      <c r="G129" s="299"/>
      <c r="H129" s="299" t="s">
        <v>910</v>
      </c>
      <c r="I129" s="299" t="s">
        <v>900</v>
      </c>
      <c r="J129" s="299">
        <v>15</v>
      </c>
      <c r="K129" s="343"/>
    </row>
    <row r="130" ht="15" customHeight="1">
      <c r="B130" s="341"/>
      <c r="C130" s="323" t="s">
        <v>911</v>
      </c>
      <c r="D130" s="323"/>
      <c r="E130" s="323"/>
      <c r="F130" s="324" t="s">
        <v>904</v>
      </c>
      <c r="G130" s="323"/>
      <c r="H130" s="323" t="s">
        <v>912</v>
      </c>
      <c r="I130" s="323" t="s">
        <v>900</v>
      </c>
      <c r="J130" s="323">
        <v>15</v>
      </c>
      <c r="K130" s="343"/>
    </row>
    <row r="131" ht="15" customHeight="1">
      <c r="B131" s="341"/>
      <c r="C131" s="323" t="s">
        <v>913</v>
      </c>
      <c r="D131" s="323"/>
      <c r="E131" s="323"/>
      <c r="F131" s="324" t="s">
        <v>904</v>
      </c>
      <c r="G131" s="323"/>
      <c r="H131" s="323" t="s">
        <v>914</v>
      </c>
      <c r="I131" s="323" t="s">
        <v>900</v>
      </c>
      <c r="J131" s="323">
        <v>20</v>
      </c>
      <c r="K131" s="343"/>
    </row>
    <row r="132" ht="15" customHeight="1">
      <c r="B132" s="341"/>
      <c r="C132" s="323" t="s">
        <v>915</v>
      </c>
      <c r="D132" s="323"/>
      <c r="E132" s="323"/>
      <c r="F132" s="324" t="s">
        <v>904</v>
      </c>
      <c r="G132" s="323"/>
      <c r="H132" s="323" t="s">
        <v>916</v>
      </c>
      <c r="I132" s="323" t="s">
        <v>900</v>
      </c>
      <c r="J132" s="323">
        <v>20</v>
      </c>
      <c r="K132" s="343"/>
    </row>
    <row r="133" ht="15" customHeight="1">
      <c r="B133" s="341"/>
      <c r="C133" s="299" t="s">
        <v>903</v>
      </c>
      <c r="D133" s="299"/>
      <c r="E133" s="299"/>
      <c r="F133" s="321" t="s">
        <v>904</v>
      </c>
      <c r="G133" s="299"/>
      <c r="H133" s="299" t="s">
        <v>938</v>
      </c>
      <c r="I133" s="299" t="s">
        <v>900</v>
      </c>
      <c r="J133" s="299">
        <v>50</v>
      </c>
      <c r="K133" s="343"/>
    </row>
    <row r="134" ht="15" customHeight="1">
      <c r="B134" s="341"/>
      <c r="C134" s="299" t="s">
        <v>917</v>
      </c>
      <c r="D134" s="299"/>
      <c r="E134" s="299"/>
      <c r="F134" s="321" t="s">
        <v>904</v>
      </c>
      <c r="G134" s="299"/>
      <c r="H134" s="299" t="s">
        <v>938</v>
      </c>
      <c r="I134" s="299" t="s">
        <v>900</v>
      </c>
      <c r="J134" s="299">
        <v>50</v>
      </c>
      <c r="K134" s="343"/>
    </row>
    <row r="135" ht="15" customHeight="1">
      <c r="B135" s="341"/>
      <c r="C135" s="299" t="s">
        <v>923</v>
      </c>
      <c r="D135" s="299"/>
      <c r="E135" s="299"/>
      <c r="F135" s="321" t="s">
        <v>904</v>
      </c>
      <c r="G135" s="299"/>
      <c r="H135" s="299" t="s">
        <v>938</v>
      </c>
      <c r="I135" s="299" t="s">
        <v>900</v>
      </c>
      <c r="J135" s="299">
        <v>50</v>
      </c>
      <c r="K135" s="343"/>
    </row>
    <row r="136" ht="15" customHeight="1">
      <c r="B136" s="341"/>
      <c r="C136" s="299" t="s">
        <v>925</v>
      </c>
      <c r="D136" s="299"/>
      <c r="E136" s="299"/>
      <c r="F136" s="321" t="s">
        <v>904</v>
      </c>
      <c r="G136" s="299"/>
      <c r="H136" s="299" t="s">
        <v>938</v>
      </c>
      <c r="I136" s="299" t="s">
        <v>900</v>
      </c>
      <c r="J136" s="299">
        <v>50</v>
      </c>
      <c r="K136" s="343"/>
    </row>
    <row r="137" ht="15" customHeight="1">
      <c r="B137" s="341"/>
      <c r="C137" s="299" t="s">
        <v>926</v>
      </c>
      <c r="D137" s="299"/>
      <c r="E137" s="299"/>
      <c r="F137" s="321" t="s">
        <v>904</v>
      </c>
      <c r="G137" s="299"/>
      <c r="H137" s="299" t="s">
        <v>951</v>
      </c>
      <c r="I137" s="299" t="s">
        <v>900</v>
      </c>
      <c r="J137" s="299">
        <v>255</v>
      </c>
      <c r="K137" s="343"/>
    </row>
    <row r="138" ht="15" customHeight="1">
      <c r="B138" s="341"/>
      <c r="C138" s="299" t="s">
        <v>928</v>
      </c>
      <c r="D138" s="299"/>
      <c r="E138" s="299"/>
      <c r="F138" s="321" t="s">
        <v>898</v>
      </c>
      <c r="G138" s="299"/>
      <c r="H138" s="299" t="s">
        <v>952</v>
      </c>
      <c r="I138" s="299" t="s">
        <v>930</v>
      </c>
      <c r="J138" s="299"/>
      <c r="K138" s="343"/>
    </row>
    <row r="139" ht="15" customHeight="1">
      <c r="B139" s="341"/>
      <c r="C139" s="299" t="s">
        <v>931</v>
      </c>
      <c r="D139" s="299"/>
      <c r="E139" s="299"/>
      <c r="F139" s="321" t="s">
        <v>898</v>
      </c>
      <c r="G139" s="299"/>
      <c r="H139" s="299" t="s">
        <v>953</v>
      </c>
      <c r="I139" s="299" t="s">
        <v>933</v>
      </c>
      <c r="J139" s="299"/>
      <c r="K139" s="343"/>
    </row>
    <row r="140" ht="15" customHeight="1">
      <c r="B140" s="341"/>
      <c r="C140" s="299" t="s">
        <v>934</v>
      </c>
      <c r="D140" s="299"/>
      <c r="E140" s="299"/>
      <c r="F140" s="321" t="s">
        <v>898</v>
      </c>
      <c r="G140" s="299"/>
      <c r="H140" s="299" t="s">
        <v>934</v>
      </c>
      <c r="I140" s="299" t="s">
        <v>933</v>
      </c>
      <c r="J140" s="299"/>
      <c r="K140" s="343"/>
    </row>
    <row r="141" ht="15" customHeight="1">
      <c r="B141" s="341"/>
      <c r="C141" s="299" t="s">
        <v>39</v>
      </c>
      <c r="D141" s="299"/>
      <c r="E141" s="299"/>
      <c r="F141" s="321" t="s">
        <v>898</v>
      </c>
      <c r="G141" s="299"/>
      <c r="H141" s="299" t="s">
        <v>954</v>
      </c>
      <c r="I141" s="299" t="s">
        <v>933</v>
      </c>
      <c r="J141" s="299"/>
      <c r="K141" s="343"/>
    </row>
    <row r="142" ht="15" customHeight="1">
      <c r="B142" s="341"/>
      <c r="C142" s="299" t="s">
        <v>955</v>
      </c>
      <c r="D142" s="299"/>
      <c r="E142" s="299"/>
      <c r="F142" s="321" t="s">
        <v>898</v>
      </c>
      <c r="G142" s="299"/>
      <c r="H142" s="299" t="s">
        <v>956</v>
      </c>
      <c r="I142" s="299" t="s">
        <v>933</v>
      </c>
      <c r="J142" s="299"/>
      <c r="K142" s="343"/>
    </row>
    <row r="143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ht="18.75" customHeight="1">
      <c r="B144" s="296"/>
      <c r="C144" s="296"/>
      <c r="D144" s="296"/>
      <c r="E144" s="296"/>
      <c r="F144" s="333"/>
      <c r="G144" s="296"/>
      <c r="H144" s="296"/>
      <c r="I144" s="296"/>
      <c r="J144" s="296"/>
      <c r="K144" s="296"/>
    </row>
    <row r="145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ht="45" customHeight="1">
      <c r="B147" s="311"/>
      <c r="C147" s="312" t="s">
        <v>957</v>
      </c>
      <c r="D147" s="312"/>
      <c r="E147" s="312"/>
      <c r="F147" s="312"/>
      <c r="G147" s="312"/>
      <c r="H147" s="312"/>
      <c r="I147" s="312"/>
      <c r="J147" s="312"/>
      <c r="K147" s="313"/>
    </row>
    <row r="148" ht="17.25" customHeight="1">
      <c r="B148" s="311"/>
      <c r="C148" s="314" t="s">
        <v>892</v>
      </c>
      <c r="D148" s="314"/>
      <c r="E148" s="314"/>
      <c r="F148" s="314" t="s">
        <v>893</v>
      </c>
      <c r="G148" s="315"/>
      <c r="H148" s="314" t="s">
        <v>55</v>
      </c>
      <c r="I148" s="314" t="s">
        <v>58</v>
      </c>
      <c r="J148" s="314" t="s">
        <v>894</v>
      </c>
      <c r="K148" s="313"/>
    </row>
    <row r="149" ht="17.25" customHeight="1">
      <c r="B149" s="311"/>
      <c r="C149" s="316" t="s">
        <v>895</v>
      </c>
      <c r="D149" s="316"/>
      <c r="E149" s="316"/>
      <c r="F149" s="317" t="s">
        <v>896</v>
      </c>
      <c r="G149" s="318"/>
      <c r="H149" s="316"/>
      <c r="I149" s="316"/>
      <c r="J149" s="316" t="s">
        <v>897</v>
      </c>
      <c r="K149" s="313"/>
    </row>
    <row r="150" ht="5.25" customHeight="1">
      <c r="B150" s="322"/>
      <c r="C150" s="319"/>
      <c r="D150" s="319"/>
      <c r="E150" s="319"/>
      <c r="F150" s="319"/>
      <c r="G150" s="320"/>
      <c r="H150" s="319"/>
      <c r="I150" s="319"/>
      <c r="J150" s="319"/>
      <c r="K150" s="343"/>
    </row>
    <row r="151" ht="15" customHeight="1">
      <c r="B151" s="322"/>
      <c r="C151" s="347" t="s">
        <v>901</v>
      </c>
      <c r="D151" s="299"/>
      <c r="E151" s="299"/>
      <c r="F151" s="348" t="s">
        <v>898</v>
      </c>
      <c r="G151" s="299"/>
      <c r="H151" s="347" t="s">
        <v>938</v>
      </c>
      <c r="I151" s="347" t="s">
        <v>900</v>
      </c>
      <c r="J151" s="347">
        <v>120</v>
      </c>
      <c r="K151" s="343"/>
    </row>
    <row r="152" ht="15" customHeight="1">
      <c r="B152" s="322"/>
      <c r="C152" s="347" t="s">
        <v>947</v>
      </c>
      <c r="D152" s="299"/>
      <c r="E152" s="299"/>
      <c r="F152" s="348" t="s">
        <v>898</v>
      </c>
      <c r="G152" s="299"/>
      <c r="H152" s="347" t="s">
        <v>958</v>
      </c>
      <c r="I152" s="347" t="s">
        <v>900</v>
      </c>
      <c r="J152" s="347" t="s">
        <v>949</v>
      </c>
      <c r="K152" s="343"/>
    </row>
    <row r="153" ht="15" customHeight="1">
      <c r="B153" s="322"/>
      <c r="C153" s="347" t="s">
        <v>86</v>
      </c>
      <c r="D153" s="299"/>
      <c r="E153" s="299"/>
      <c r="F153" s="348" t="s">
        <v>898</v>
      </c>
      <c r="G153" s="299"/>
      <c r="H153" s="347" t="s">
        <v>959</v>
      </c>
      <c r="I153" s="347" t="s">
        <v>900</v>
      </c>
      <c r="J153" s="347" t="s">
        <v>949</v>
      </c>
      <c r="K153" s="343"/>
    </row>
    <row r="154" ht="15" customHeight="1">
      <c r="B154" s="322"/>
      <c r="C154" s="347" t="s">
        <v>903</v>
      </c>
      <c r="D154" s="299"/>
      <c r="E154" s="299"/>
      <c r="F154" s="348" t="s">
        <v>904</v>
      </c>
      <c r="G154" s="299"/>
      <c r="H154" s="347" t="s">
        <v>938</v>
      </c>
      <c r="I154" s="347" t="s">
        <v>900</v>
      </c>
      <c r="J154" s="347">
        <v>50</v>
      </c>
      <c r="K154" s="343"/>
    </row>
    <row r="155" ht="15" customHeight="1">
      <c r="B155" s="322"/>
      <c r="C155" s="347" t="s">
        <v>906</v>
      </c>
      <c r="D155" s="299"/>
      <c r="E155" s="299"/>
      <c r="F155" s="348" t="s">
        <v>898</v>
      </c>
      <c r="G155" s="299"/>
      <c r="H155" s="347" t="s">
        <v>938</v>
      </c>
      <c r="I155" s="347" t="s">
        <v>908</v>
      </c>
      <c r="J155" s="347"/>
      <c r="K155" s="343"/>
    </row>
    <row r="156" ht="15" customHeight="1">
      <c r="B156" s="322"/>
      <c r="C156" s="347" t="s">
        <v>917</v>
      </c>
      <c r="D156" s="299"/>
      <c r="E156" s="299"/>
      <c r="F156" s="348" t="s">
        <v>904</v>
      </c>
      <c r="G156" s="299"/>
      <c r="H156" s="347" t="s">
        <v>938</v>
      </c>
      <c r="I156" s="347" t="s">
        <v>900</v>
      </c>
      <c r="J156" s="347">
        <v>50</v>
      </c>
      <c r="K156" s="343"/>
    </row>
    <row r="157" ht="15" customHeight="1">
      <c r="B157" s="322"/>
      <c r="C157" s="347" t="s">
        <v>925</v>
      </c>
      <c r="D157" s="299"/>
      <c r="E157" s="299"/>
      <c r="F157" s="348" t="s">
        <v>904</v>
      </c>
      <c r="G157" s="299"/>
      <c r="H157" s="347" t="s">
        <v>938</v>
      </c>
      <c r="I157" s="347" t="s">
        <v>900</v>
      </c>
      <c r="J157" s="347">
        <v>50</v>
      </c>
      <c r="K157" s="343"/>
    </row>
    <row r="158" ht="15" customHeight="1">
      <c r="B158" s="322"/>
      <c r="C158" s="347" t="s">
        <v>923</v>
      </c>
      <c r="D158" s="299"/>
      <c r="E158" s="299"/>
      <c r="F158" s="348" t="s">
        <v>904</v>
      </c>
      <c r="G158" s="299"/>
      <c r="H158" s="347" t="s">
        <v>938</v>
      </c>
      <c r="I158" s="347" t="s">
        <v>900</v>
      </c>
      <c r="J158" s="347">
        <v>50</v>
      </c>
      <c r="K158" s="343"/>
    </row>
    <row r="159" ht="15" customHeight="1">
      <c r="B159" s="322"/>
      <c r="C159" s="347" t="s">
        <v>103</v>
      </c>
      <c r="D159" s="299"/>
      <c r="E159" s="299"/>
      <c r="F159" s="348" t="s">
        <v>898</v>
      </c>
      <c r="G159" s="299"/>
      <c r="H159" s="347" t="s">
        <v>960</v>
      </c>
      <c r="I159" s="347" t="s">
        <v>900</v>
      </c>
      <c r="J159" s="347" t="s">
        <v>961</v>
      </c>
      <c r="K159" s="343"/>
    </row>
    <row r="160" ht="15" customHeight="1">
      <c r="B160" s="322"/>
      <c r="C160" s="347" t="s">
        <v>962</v>
      </c>
      <c r="D160" s="299"/>
      <c r="E160" s="299"/>
      <c r="F160" s="348" t="s">
        <v>898</v>
      </c>
      <c r="G160" s="299"/>
      <c r="H160" s="347" t="s">
        <v>963</v>
      </c>
      <c r="I160" s="347" t="s">
        <v>933</v>
      </c>
      <c r="J160" s="347"/>
      <c r="K160" s="343"/>
    </row>
    <row r="161" ht="15" customHeight="1">
      <c r="B161" s="349"/>
      <c r="C161" s="331"/>
      <c r="D161" s="331"/>
      <c r="E161" s="331"/>
      <c r="F161" s="331"/>
      <c r="G161" s="331"/>
      <c r="H161" s="331"/>
      <c r="I161" s="331"/>
      <c r="J161" s="331"/>
      <c r="K161" s="350"/>
    </row>
    <row r="162" ht="18.75" customHeight="1">
      <c r="B162" s="296"/>
      <c r="C162" s="299"/>
      <c r="D162" s="299"/>
      <c r="E162" s="299"/>
      <c r="F162" s="321"/>
      <c r="G162" s="299"/>
      <c r="H162" s="299"/>
      <c r="I162" s="299"/>
      <c r="J162" s="299"/>
      <c r="K162" s="296"/>
    </row>
    <row r="163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ht="45" customHeight="1">
      <c r="B165" s="289"/>
      <c r="C165" s="290" t="s">
        <v>964</v>
      </c>
      <c r="D165" s="290"/>
      <c r="E165" s="290"/>
      <c r="F165" s="290"/>
      <c r="G165" s="290"/>
      <c r="H165" s="290"/>
      <c r="I165" s="290"/>
      <c r="J165" s="290"/>
      <c r="K165" s="291"/>
    </row>
    <row r="166" ht="17.25" customHeight="1">
      <c r="B166" s="289"/>
      <c r="C166" s="314" t="s">
        <v>892</v>
      </c>
      <c r="D166" s="314"/>
      <c r="E166" s="314"/>
      <c r="F166" s="314" t="s">
        <v>893</v>
      </c>
      <c r="G166" s="351"/>
      <c r="H166" s="352" t="s">
        <v>55</v>
      </c>
      <c r="I166" s="352" t="s">
        <v>58</v>
      </c>
      <c r="J166" s="314" t="s">
        <v>894</v>
      </c>
      <c r="K166" s="291"/>
    </row>
    <row r="167" ht="17.25" customHeight="1">
      <c r="B167" s="292"/>
      <c r="C167" s="316" t="s">
        <v>895</v>
      </c>
      <c r="D167" s="316"/>
      <c r="E167" s="316"/>
      <c r="F167" s="317" t="s">
        <v>896</v>
      </c>
      <c r="G167" s="353"/>
      <c r="H167" s="354"/>
      <c r="I167" s="354"/>
      <c r="J167" s="316" t="s">
        <v>897</v>
      </c>
      <c r="K167" s="294"/>
    </row>
    <row r="168" ht="5.25" customHeight="1">
      <c r="B168" s="322"/>
      <c r="C168" s="319"/>
      <c r="D168" s="319"/>
      <c r="E168" s="319"/>
      <c r="F168" s="319"/>
      <c r="G168" s="320"/>
      <c r="H168" s="319"/>
      <c r="I168" s="319"/>
      <c r="J168" s="319"/>
      <c r="K168" s="343"/>
    </row>
    <row r="169" ht="15" customHeight="1">
      <c r="B169" s="322"/>
      <c r="C169" s="299" t="s">
        <v>901</v>
      </c>
      <c r="D169" s="299"/>
      <c r="E169" s="299"/>
      <c r="F169" s="321" t="s">
        <v>898</v>
      </c>
      <c r="G169" s="299"/>
      <c r="H169" s="299" t="s">
        <v>938</v>
      </c>
      <c r="I169" s="299" t="s">
        <v>900</v>
      </c>
      <c r="J169" s="299">
        <v>120</v>
      </c>
      <c r="K169" s="343"/>
    </row>
    <row r="170" ht="15" customHeight="1">
      <c r="B170" s="322"/>
      <c r="C170" s="299" t="s">
        <v>947</v>
      </c>
      <c r="D170" s="299"/>
      <c r="E170" s="299"/>
      <c r="F170" s="321" t="s">
        <v>898</v>
      </c>
      <c r="G170" s="299"/>
      <c r="H170" s="299" t="s">
        <v>948</v>
      </c>
      <c r="I170" s="299" t="s">
        <v>900</v>
      </c>
      <c r="J170" s="299" t="s">
        <v>949</v>
      </c>
      <c r="K170" s="343"/>
    </row>
    <row r="171" ht="15" customHeight="1">
      <c r="B171" s="322"/>
      <c r="C171" s="299" t="s">
        <v>86</v>
      </c>
      <c r="D171" s="299"/>
      <c r="E171" s="299"/>
      <c r="F171" s="321" t="s">
        <v>898</v>
      </c>
      <c r="G171" s="299"/>
      <c r="H171" s="299" t="s">
        <v>965</v>
      </c>
      <c r="I171" s="299" t="s">
        <v>900</v>
      </c>
      <c r="J171" s="299" t="s">
        <v>949</v>
      </c>
      <c r="K171" s="343"/>
    </row>
    <row r="172" ht="15" customHeight="1">
      <c r="B172" s="322"/>
      <c r="C172" s="299" t="s">
        <v>903</v>
      </c>
      <c r="D172" s="299"/>
      <c r="E172" s="299"/>
      <c r="F172" s="321" t="s">
        <v>904</v>
      </c>
      <c r="G172" s="299"/>
      <c r="H172" s="299" t="s">
        <v>965</v>
      </c>
      <c r="I172" s="299" t="s">
        <v>900</v>
      </c>
      <c r="J172" s="299">
        <v>50</v>
      </c>
      <c r="K172" s="343"/>
    </row>
    <row r="173" ht="15" customHeight="1">
      <c r="B173" s="322"/>
      <c r="C173" s="299" t="s">
        <v>906</v>
      </c>
      <c r="D173" s="299"/>
      <c r="E173" s="299"/>
      <c r="F173" s="321" t="s">
        <v>898</v>
      </c>
      <c r="G173" s="299"/>
      <c r="H173" s="299" t="s">
        <v>965</v>
      </c>
      <c r="I173" s="299" t="s">
        <v>908</v>
      </c>
      <c r="J173" s="299"/>
      <c r="K173" s="343"/>
    </row>
    <row r="174" ht="15" customHeight="1">
      <c r="B174" s="322"/>
      <c r="C174" s="299" t="s">
        <v>917</v>
      </c>
      <c r="D174" s="299"/>
      <c r="E174" s="299"/>
      <c r="F174" s="321" t="s">
        <v>904</v>
      </c>
      <c r="G174" s="299"/>
      <c r="H174" s="299" t="s">
        <v>965</v>
      </c>
      <c r="I174" s="299" t="s">
        <v>900</v>
      </c>
      <c r="J174" s="299">
        <v>50</v>
      </c>
      <c r="K174" s="343"/>
    </row>
    <row r="175" ht="15" customHeight="1">
      <c r="B175" s="322"/>
      <c r="C175" s="299" t="s">
        <v>925</v>
      </c>
      <c r="D175" s="299"/>
      <c r="E175" s="299"/>
      <c r="F175" s="321" t="s">
        <v>904</v>
      </c>
      <c r="G175" s="299"/>
      <c r="H175" s="299" t="s">
        <v>965</v>
      </c>
      <c r="I175" s="299" t="s">
        <v>900</v>
      </c>
      <c r="J175" s="299">
        <v>50</v>
      </c>
      <c r="K175" s="343"/>
    </row>
    <row r="176" ht="15" customHeight="1">
      <c r="B176" s="322"/>
      <c r="C176" s="299" t="s">
        <v>923</v>
      </c>
      <c r="D176" s="299"/>
      <c r="E176" s="299"/>
      <c r="F176" s="321" t="s">
        <v>904</v>
      </c>
      <c r="G176" s="299"/>
      <c r="H176" s="299" t="s">
        <v>965</v>
      </c>
      <c r="I176" s="299" t="s">
        <v>900</v>
      </c>
      <c r="J176" s="299">
        <v>50</v>
      </c>
      <c r="K176" s="343"/>
    </row>
    <row r="177" ht="15" customHeight="1">
      <c r="B177" s="322"/>
      <c r="C177" s="299" t="s">
        <v>113</v>
      </c>
      <c r="D177" s="299"/>
      <c r="E177" s="299"/>
      <c r="F177" s="321" t="s">
        <v>898</v>
      </c>
      <c r="G177" s="299"/>
      <c r="H177" s="299" t="s">
        <v>966</v>
      </c>
      <c r="I177" s="299" t="s">
        <v>967</v>
      </c>
      <c r="J177" s="299"/>
      <c r="K177" s="343"/>
    </row>
    <row r="178" ht="15" customHeight="1">
      <c r="B178" s="322"/>
      <c r="C178" s="299" t="s">
        <v>58</v>
      </c>
      <c r="D178" s="299"/>
      <c r="E178" s="299"/>
      <c r="F178" s="321" t="s">
        <v>898</v>
      </c>
      <c r="G178" s="299"/>
      <c r="H178" s="299" t="s">
        <v>968</v>
      </c>
      <c r="I178" s="299" t="s">
        <v>969</v>
      </c>
      <c r="J178" s="299">
        <v>1</v>
      </c>
      <c r="K178" s="343"/>
    </row>
    <row r="179" ht="15" customHeight="1">
      <c r="B179" s="322"/>
      <c r="C179" s="299" t="s">
        <v>54</v>
      </c>
      <c r="D179" s="299"/>
      <c r="E179" s="299"/>
      <c r="F179" s="321" t="s">
        <v>898</v>
      </c>
      <c r="G179" s="299"/>
      <c r="H179" s="299" t="s">
        <v>970</v>
      </c>
      <c r="I179" s="299" t="s">
        <v>900</v>
      </c>
      <c r="J179" s="299">
        <v>20</v>
      </c>
      <c r="K179" s="343"/>
    </row>
    <row r="180" ht="15" customHeight="1">
      <c r="B180" s="322"/>
      <c r="C180" s="299" t="s">
        <v>55</v>
      </c>
      <c r="D180" s="299"/>
      <c r="E180" s="299"/>
      <c r="F180" s="321" t="s">
        <v>898</v>
      </c>
      <c r="G180" s="299"/>
      <c r="H180" s="299" t="s">
        <v>971</v>
      </c>
      <c r="I180" s="299" t="s">
        <v>900</v>
      </c>
      <c r="J180" s="299">
        <v>255</v>
      </c>
      <c r="K180" s="343"/>
    </row>
    <row r="181" ht="15" customHeight="1">
      <c r="B181" s="322"/>
      <c r="C181" s="299" t="s">
        <v>114</v>
      </c>
      <c r="D181" s="299"/>
      <c r="E181" s="299"/>
      <c r="F181" s="321" t="s">
        <v>898</v>
      </c>
      <c r="G181" s="299"/>
      <c r="H181" s="299" t="s">
        <v>862</v>
      </c>
      <c r="I181" s="299" t="s">
        <v>900</v>
      </c>
      <c r="J181" s="299">
        <v>10</v>
      </c>
      <c r="K181" s="343"/>
    </row>
    <row r="182" ht="15" customHeight="1">
      <c r="B182" s="322"/>
      <c r="C182" s="299" t="s">
        <v>115</v>
      </c>
      <c r="D182" s="299"/>
      <c r="E182" s="299"/>
      <c r="F182" s="321" t="s">
        <v>898</v>
      </c>
      <c r="G182" s="299"/>
      <c r="H182" s="299" t="s">
        <v>972</v>
      </c>
      <c r="I182" s="299" t="s">
        <v>933</v>
      </c>
      <c r="J182" s="299"/>
      <c r="K182" s="343"/>
    </row>
    <row r="183" ht="15" customHeight="1">
      <c r="B183" s="322"/>
      <c r="C183" s="299" t="s">
        <v>973</v>
      </c>
      <c r="D183" s="299"/>
      <c r="E183" s="299"/>
      <c r="F183" s="321" t="s">
        <v>898</v>
      </c>
      <c r="G183" s="299"/>
      <c r="H183" s="299" t="s">
        <v>974</v>
      </c>
      <c r="I183" s="299" t="s">
        <v>933</v>
      </c>
      <c r="J183" s="299"/>
      <c r="K183" s="343"/>
    </row>
    <row r="184" ht="15" customHeight="1">
      <c r="B184" s="322"/>
      <c r="C184" s="299" t="s">
        <v>962</v>
      </c>
      <c r="D184" s="299"/>
      <c r="E184" s="299"/>
      <c r="F184" s="321" t="s">
        <v>898</v>
      </c>
      <c r="G184" s="299"/>
      <c r="H184" s="299" t="s">
        <v>975</v>
      </c>
      <c r="I184" s="299" t="s">
        <v>933</v>
      </c>
      <c r="J184" s="299"/>
      <c r="K184" s="343"/>
    </row>
    <row r="185" ht="15" customHeight="1">
      <c r="B185" s="322"/>
      <c r="C185" s="299" t="s">
        <v>117</v>
      </c>
      <c r="D185" s="299"/>
      <c r="E185" s="299"/>
      <c r="F185" s="321" t="s">
        <v>904</v>
      </c>
      <c r="G185" s="299"/>
      <c r="H185" s="299" t="s">
        <v>976</v>
      </c>
      <c r="I185" s="299" t="s">
        <v>900</v>
      </c>
      <c r="J185" s="299">
        <v>50</v>
      </c>
      <c r="K185" s="343"/>
    </row>
    <row r="186" ht="15" customHeight="1">
      <c r="B186" s="322"/>
      <c r="C186" s="299" t="s">
        <v>977</v>
      </c>
      <c r="D186" s="299"/>
      <c r="E186" s="299"/>
      <c r="F186" s="321" t="s">
        <v>904</v>
      </c>
      <c r="G186" s="299"/>
      <c r="H186" s="299" t="s">
        <v>978</v>
      </c>
      <c r="I186" s="299" t="s">
        <v>979</v>
      </c>
      <c r="J186" s="299"/>
      <c r="K186" s="343"/>
    </row>
    <row r="187" ht="15" customHeight="1">
      <c r="B187" s="322"/>
      <c r="C187" s="299" t="s">
        <v>980</v>
      </c>
      <c r="D187" s="299"/>
      <c r="E187" s="299"/>
      <c r="F187" s="321" t="s">
        <v>904</v>
      </c>
      <c r="G187" s="299"/>
      <c r="H187" s="299" t="s">
        <v>981</v>
      </c>
      <c r="I187" s="299" t="s">
        <v>979</v>
      </c>
      <c r="J187" s="299"/>
      <c r="K187" s="343"/>
    </row>
    <row r="188" ht="15" customHeight="1">
      <c r="B188" s="322"/>
      <c r="C188" s="299" t="s">
        <v>982</v>
      </c>
      <c r="D188" s="299"/>
      <c r="E188" s="299"/>
      <c r="F188" s="321" t="s">
        <v>904</v>
      </c>
      <c r="G188" s="299"/>
      <c r="H188" s="299" t="s">
        <v>983</v>
      </c>
      <c r="I188" s="299" t="s">
        <v>979</v>
      </c>
      <c r="J188" s="299"/>
      <c r="K188" s="343"/>
    </row>
    <row r="189" ht="15" customHeight="1">
      <c r="B189" s="322"/>
      <c r="C189" s="355" t="s">
        <v>984</v>
      </c>
      <c r="D189" s="299"/>
      <c r="E189" s="299"/>
      <c r="F189" s="321" t="s">
        <v>904</v>
      </c>
      <c r="G189" s="299"/>
      <c r="H189" s="299" t="s">
        <v>985</v>
      </c>
      <c r="I189" s="299" t="s">
        <v>986</v>
      </c>
      <c r="J189" s="356" t="s">
        <v>987</v>
      </c>
      <c r="K189" s="343"/>
    </row>
    <row r="190" ht="15" customHeight="1">
      <c r="B190" s="322"/>
      <c r="C190" s="306" t="s">
        <v>43</v>
      </c>
      <c r="D190" s="299"/>
      <c r="E190" s="299"/>
      <c r="F190" s="321" t="s">
        <v>898</v>
      </c>
      <c r="G190" s="299"/>
      <c r="H190" s="296" t="s">
        <v>988</v>
      </c>
      <c r="I190" s="299" t="s">
        <v>989</v>
      </c>
      <c r="J190" s="299"/>
      <c r="K190" s="343"/>
    </row>
    <row r="191" ht="15" customHeight="1">
      <c r="B191" s="322"/>
      <c r="C191" s="306" t="s">
        <v>990</v>
      </c>
      <c r="D191" s="299"/>
      <c r="E191" s="299"/>
      <c r="F191" s="321" t="s">
        <v>898</v>
      </c>
      <c r="G191" s="299"/>
      <c r="H191" s="299" t="s">
        <v>991</v>
      </c>
      <c r="I191" s="299" t="s">
        <v>933</v>
      </c>
      <c r="J191" s="299"/>
      <c r="K191" s="343"/>
    </row>
    <row r="192" ht="15" customHeight="1">
      <c r="B192" s="322"/>
      <c r="C192" s="306" t="s">
        <v>992</v>
      </c>
      <c r="D192" s="299"/>
      <c r="E192" s="299"/>
      <c r="F192" s="321" t="s">
        <v>898</v>
      </c>
      <c r="G192" s="299"/>
      <c r="H192" s="299" t="s">
        <v>993</v>
      </c>
      <c r="I192" s="299" t="s">
        <v>933</v>
      </c>
      <c r="J192" s="299"/>
      <c r="K192" s="343"/>
    </row>
    <row r="193" ht="15" customHeight="1">
      <c r="B193" s="322"/>
      <c r="C193" s="306" t="s">
        <v>994</v>
      </c>
      <c r="D193" s="299"/>
      <c r="E193" s="299"/>
      <c r="F193" s="321" t="s">
        <v>904</v>
      </c>
      <c r="G193" s="299"/>
      <c r="H193" s="299" t="s">
        <v>995</v>
      </c>
      <c r="I193" s="299" t="s">
        <v>933</v>
      </c>
      <c r="J193" s="299"/>
      <c r="K193" s="343"/>
    </row>
    <row r="194" ht="15" customHeight="1">
      <c r="B194" s="349"/>
      <c r="C194" s="357"/>
      <c r="D194" s="331"/>
      <c r="E194" s="331"/>
      <c r="F194" s="331"/>
      <c r="G194" s="331"/>
      <c r="H194" s="331"/>
      <c r="I194" s="331"/>
      <c r="J194" s="331"/>
      <c r="K194" s="350"/>
    </row>
    <row r="195" ht="18.75" customHeight="1">
      <c r="B195" s="296"/>
      <c r="C195" s="299"/>
      <c r="D195" s="299"/>
      <c r="E195" s="299"/>
      <c r="F195" s="321"/>
      <c r="G195" s="299"/>
      <c r="H195" s="299"/>
      <c r="I195" s="299"/>
      <c r="J195" s="299"/>
      <c r="K195" s="296"/>
    </row>
    <row r="196" ht="18.75" customHeight="1">
      <c r="B196" s="296"/>
      <c r="C196" s="299"/>
      <c r="D196" s="299"/>
      <c r="E196" s="299"/>
      <c r="F196" s="321"/>
      <c r="G196" s="299"/>
      <c r="H196" s="299"/>
      <c r="I196" s="299"/>
      <c r="J196" s="299"/>
      <c r="K196" s="296"/>
    </row>
    <row r="197" ht="18.75" customHeight="1">
      <c r="B197" s="307"/>
      <c r="C197" s="307"/>
      <c r="D197" s="307"/>
      <c r="E197" s="307"/>
      <c r="F197" s="307"/>
      <c r="G197" s="307"/>
      <c r="H197" s="307"/>
      <c r="I197" s="307"/>
      <c r="J197" s="307"/>
      <c r="K197" s="307"/>
    </row>
    <row r="198" ht="13.5">
      <c r="B198" s="286"/>
      <c r="C198" s="287"/>
      <c r="D198" s="287"/>
      <c r="E198" s="287"/>
      <c r="F198" s="287"/>
      <c r="G198" s="287"/>
      <c r="H198" s="287"/>
      <c r="I198" s="287"/>
      <c r="J198" s="287"/>
      <c r="K198" s="288"/>
    </row>
    <row r="199" ht="21">
      <c r="B199" s="289"/>
      <c r="C199" s="290" t="s">
        <v>996</v>
      </c>
      <c r="D199" s="290"/>
      <c r="E199" s="290"/>
      <c r="F199" s="290"/>
      <c r="G199" s="290"/>
      <c r="H199" s="290"/>
      <c r="I199" s="290"/>
      <c r="J199" s="290"/>
      <c r="K199" s="291"/>
    </row>
    <row r="200" ht="25.5" customHeight="1">
      <c r="B200" s="289"/>
      <c r="C200" s="358" t="s">
        <v>997</v>
      </c>
      <c r="D200" s="358"/>
      <c r="E200" s="358"/>
      <c r="F200" s="358" t="s">
        <v>998</v>
      </c>
      <c r="G200" s="359"/>
      <c r="H200" s="358" t="s">
        <v>999</v>
      </c>
      <c r="I200" s="358"/>
      <c r="J200" s="358"/>
      <c r="K200" s="291"/>
    </row>
    <row r="201" ht="5.25" customHeight="1">
      <c r="B201" s="322"/>
      <c r="C201" s="319"/>
      <c r="D201" s="319"/>
      <c r="E201" s="319"/>
      <c r="F201" s="319"/>
      <c r="G201" s="299"/>
      <c r="H201" s="319"/>
      <c r="I201" s="319"/>
      <c r="J201" s="319"/>
      <c r="K201" s="343"/>
    </row>
    <row r="202" ht="15" customHeight="1">
      <c r="B202" s="322"/>
      <c r="C202" s="299" t="s">
        <v>989</v>
      </c>
      <c r="D202" s="299"/>
      <c r="E202" s="299"/>
      <c r="F202" s="321" t="s">
        <v>44</v>
      </c>
      <c r="G202" s="299"/>
      <c r="H202" s="299" t="s">
        <v>1000</v>
      </c>
      <c r="I202" s="299"/>
      <c r="J202" s="299"/>
      <c r="K202" s="343"/>
    </row>
    <row r="203" ht="15" customHeight="1">
      <c r="B203" s="322"/>
      <c r="C203" s="328"/>
      <c r="D203" s="299"/>
      <c r="E203" s="299"/>
      <c r="F203" s="321" t="s">
        <v>45</v>
      </c>
      <c r="G203" s="299"/>
      <c r="H203" s="299" t="s">
        <v>1001</v>
      </c>
      <c r="I203" s="299"/>
      <c r="J203" s="299"/>
      <c r="K203" s="343"/>
    </row>
    <row r="204" ht="15" customHeight="1">
      <c r="B204" s="322"/>
      <c r="C204" s="328"/>
      <c r="D204" s="299"/>
      <c r="E204" s="299"/>
      <c r="F204" s="321" t="s">
        <v>48</v>
      </c>
      <c r="G204" s="299"/>
      <c r="H204" s="299" t="s">
        <v>1002</v>
      </c>
      <c r="I204" s="299"/>
      <c r="J204" s="299"/>
      <c r="K204" s="343"/>
    </row>
    <row r="205" ht="15" customHeight="1">
      <c r="B205" s="322"/>
      <c r="C205" s="299"/>
      <c r="D205" s="299"/>
      <c r="E205" s="299"/>
      <c r="F205" s="321" t="s">
        <v>46</v>
      </c>
      <c r="G205" s="299"/>
      <c r="H205" s="299" t="s">
        <v>1003</v>
      </c>
      <c r="I205" s="299"/>
      <c r="J205" s="299"/>
      <c r="K205" s="343"/>
    </row>
    <row r="206" ht="15" customHeight="1">
      <c r="B206" s="322"/>
      <c r="C206" s="299"/>
      <c r="D206" s="299"/>
      <c r="E206" s="299"/>
      <c r="F206" s="321" t="s">
        <v>47</v>
      </c>
      <c r="G206" s="299"/>
      <c r="H206" s="299" t="s">
        <v>1004</v>
      </c>
      <c r="I206" s="299"/>
      <c r="J206" s="299"/>
      <c r="K206" s="343"/>
    </row>
    <row r="207" ht="15" customHeight="1">
      <c r="B207" s="322"/>
      <c r="C207" s="299"/>
      <c r="D207" s="299"/>
      <c r="E207" s="299"/>
      <c r="F207" s="321"/>
      <c r="G207" s="299"/>
      <c r="H207" s="299"/>
      <c r="I207" s="299"/>
      <c r="J207" s="299"/>
      <c r="K207" s="343"/>
    </row>
    <row r="208" ht="15" customHeight="1">
      <c r="B208" s="322"/>
      <c r="C208" s="299" t="s">
        <v>945</v>
      </c>
      <c r="D208" s="299"/>
      <c r="E208" s="299"/>
      <c r="F208" s="321" t="s">
        <v>79</v>
      </c>
      <c r="G208" s="299"/>
      <c r="H208" s="299" t="s">
        <v>1005</v>
      </c>
      <c r="I208" s="299"/>
      <c r="J208" s="299"/>
      <c r="K208" s="343"/>
    </row>
    <row r="209" ht="15" customHeight="1">
      <c r="B209" s="322"/>
      <c r="C209" s="328"/>
      <c r="D209" s="299"/>
      <c r="E209" s="299"/>
      <c r="F209" s="321" t="s">
        <v>842</v>
      </c>
      <c r="G209" s="299"/>
      <c r="H209" s="299" t="s">
        <v>843</v>
      </c>
      <c r="I209" s="299"/>
      <c r="J209" s="299"/>
      <c r="K209" s="343"/>
    </row>
    <row r="210" ht="15" customHeight="1">
      <c r="B210" s="322"/>
      <c r="C210" s="299"/>
      <c r="D210" s="299"/>
      <c r="E210" s="299"/>
      <c r="F210" s="321" t="s">
        <v>840</v>
      </c>
      <c r="G210" s="299"/>
      <c r="H210" s="299" t="s">
        <v>1006</v>
      </c>
      <c r="I210" s="299"/>
      <c r="J210" s="299"/>
      <c r="K210" s="343"/>
    </row>
    <row r="211" ht="15" customHeight="1">
      <c r="B211" s="360"/>
      <c r="C211" s="328"/>
      <c r="D211" s="328"/>
      <c r="E211" s="328"/>
      <c r="F211" s="321" t="s">
        <v>844</v>
      </c>
      <c r="G211" s="306"/>
      <c r="H211" s="347" t="s">
        <v>85</v>
      </c>
      <c r="I211" s="347"/>
      <c r="J211" s="347"/>
      <c r="K211" s="361"/>
    </row>
    <row r="212" ht="15" customHeight="1">
      <c r="B212" s="360"/>
      <c r="C212" s="328"/>
      <c r="D212" s="328"/>
      <c r="E212" s="328"/>
      <c r="F212" s="321" t="s">
        <v>845</v>
      </c>
      <c r="G212" s="306"/>
      <c r="H212" s="347" t="s">
        <v>1007</v>
      </c>
      <c r="I212" s="347"/>
      <c r="J212" s="347"/>
      <c r="K212" s="361"/>
    </row>
    <row r="213" ht="15" customHeight="1">
      <c r="B213" s="360"/>
      <c r="C213" s="328"/>
      <c r="D213" s="328"/>
      <c r="E213" s="328"/>
      <c r="F213" s="362"/>
      <c r="G213" s="306"/>
      <c r="H213" s="363"/>
      <c r="I213" s="363"/>
      <c r="J213" s="363"/>
      <c r="K213" s="361"/>
    </row>
    <row r="214" ht="15" customHeight="1">
      <c r="B214" s="360"/>
      <c r="C214" s="299" t="s">
        <v>969</v>
      </c>
      <c r="D214" s="328"/>
      <c r="E214" s="328"/>
      <c r="F214" s="321">
        <v>1</v>
      </c>
      <c r="G214" s="306"/>
      <c r="H214" s="347" t="s">
        <v>1008</v>
      </c>
      <c r="I214" s="347"/>
      <c r="J214" s="347"/>
      <c r="K214" s="361"/>
    </row>
    <row r="215" ht="15" customHeight="1">
      <c r="B215" s="360"/>
      <c r="C215" s="328"/>
      <c r="D215" s="328"/>
      <c r="E215" s="328"/>
      <c r="F215" s="321">
        <v>2</v>
      </c>
      <c r="G215" s="306"/>
      <c r="H215" s="347" t="s">
        <v>1009</v>
      </c>
      <c r="I215" s="347"/>
      <c r="J215" s="347"/>
      <c r="K215" s="361"/>
    </row>
    <row r="216" ht="15" customHeight="1">
      <c r="B216" s="360"/>
      <c r="C216" s="328"/>
      <c r="D216" s="328"/>
      <c r="E216" s="328"/>
      <c r="F216" s="321">
        <v>3</v>
      </c>
      <c r="G216" s="306"/>
      <c r="H216" s="347" t="s">
        <v>1010</v>
      </c>
      <c r="I216" s="347"/>
      <c r="J216" s="347"/>
      <c r="K216" s="361"/>
    </row>
    <row r="217" ht="15" customHeight="1">
      <c r="B217" s="360"/>
      <c r="C217" s="328"/>
      <c r="D217" s="328"/>
      <c r="E217" s="328"/>
      <c r="F217" s="321">
        <v>4</v>
      </c>
      <c r="G217" s="306"/>
      <c r="H217" s="347" t="s">
        <v>1011</v>
      </c>
      <c r="I217" s="347"/>
      <c r="J217" s="347"/>
      <c r="K217" s="361"/>
    </row>
    <row r="218" ht="12.75" customHeight="1">
      <c r="B218" s="364"/>
      <c r="C218" s="365"/>
      <c r="D218" s="365"/>
      <c r="E218" s="365"/>
      <c r="F218" s="365"/>
      <c r="G218" s="365"/>
      <c r="H218" s="365"/>
      <c r="I218" s="365"/>
      <c r="J218" s="365"/>
      <c r="K218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RADKA-NOTEBOOK\Radka</dc:creator>
  <cp:lastModifiedBy>RADKA-NOTEBOOK\Radka</cp:lastModifiedBy>
  <dcterms:created xsi:type="dcterms:W3CDTF">2019-04-29T06:56:45Z</dcterms:created>
  <dcterms:modified xsi:type="dcterms:W3CDTF">2019-04-29T06:56:51Z</dcterms:modified>
</cp:coreProperties>
</file>